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120" yWindow="420" windowWidth="15480" windowHeight="9270" tabRatio="780" activeTab="2"/>
  </bookViews>
  <sheets>
    <sheet name="График (без общ практики)" sheetId="4" r:id="rId1"/>
    <sheet name="2 План УП " sheetId="15" r:id="rId2"/>
    <sheet name="титул" sheetId="16" r:id="rId3"/>
  </sheets>
  <definedNames>
    <definedName name="_xlnm.Print_Area" localSheetId="1">'2 План УП '!$A$1:$S$125</definedName>
  </definedNames>
  <calcPr calcId="125725" refMode="R1C1"/>
</workbook>
</file>

<file path=xl/calcChain.xml><?xml version="1.0" encoding="utf-8"?>
<calcChain xmlns="http://schemas.openxmlformats.org/spreadsheetml/2006/main">
  <c r="N109" i="15"/>
  <c r="H63"/>
  <c r="I63"/>
  <c r="J63"/>
  <c r="K63"/>
  <c r="L63"/>
  <c r="M63"/>
  <c r="N63"/>
  <c r="O63"/>
  <c r="P63"/>
  <c r="Q63"/>
  <c r="R63"/>
  <c r="S63"/>
  <c r="H40"/>
  <c r="I40"/>
  <c r="J40"/>
  <c r="K40"/>
  <c r="L40"/>
  <c r="M40"/>
  <c r="N40"/>
  <c r="O40"/>
  <c r="P40"/>
  <c r="Q40"/>
  <c r="R40"/>
  <c r="S40"/>
  <c r="F99"/>
  <c r="F100"/>
  <c r="F101"/>
  <c r="F102"/>
  <c r="F103"/>
  <c r="F98"/>
  <c r="F96"/>
  <c r="F95"/>
  <c r="E95" s="1"/>
  <c r="D95" s="1"/>
  <c r="F92"/>
  <c r="F93"/>
  <c r="F91"/>
  <c r="F86"/>
  <c r="F87"/>
  <c r="F85"/>
  <c r="F78"/>
  <c r="F79"/>
  <c r="F77"/>
  <c r="F72"/>
  <c r="F74"/>
  <c r="F71"/>
  <c r="F65"/>
  <c r="F66"/>
  <c r="F67"/>
  <c r="F64"/>
  <c r="F42"/>
  <c r="F43"/>
  <c r="F44"/>
  <c r="F45"/>
  <c r="F47"/>
  <c r="F48"/>
  <c r="F49"/>
  <c r="F50"/>
  <c r="F52"/>
  <c r="F53"/>
  <c r="F54"/>
  <c r="F55"/>
  <c r="F56"/>
  <c r="F57"/>
  <c r="F58"/>
  <c r="F59"/>
  <c r="F60"/>
  <c r="F61"/>
  <c r="F41"/>
  <c r="F36"/>
  <c r="F35"/>
  <c r="F27"/>
  <c r="F28"/>
  <c r="F29"/>
  <c r="F30"/>
  <c r="F31"/>
  <c r="F26"/>
  <c r="F22"/>
  <c r="F23"/>
  <c r="F21"/>
  <c r="F12"/>
  <c r="F13"/>
  <c r="F14"/>
  <c r="F15"/>
  <c r="F16"/>
  <c r="F17"/>
  <c r="F18"/>
  <c r="F19"/>
  <c r="F11"/>
  <c r="H34"/>
  <c r="I34"/>
  <c r="J34"/>
  <c r="K34"/>
  <c r="L34"/>
  <c r="M34"/>
  <c r="N34"/>
  <c r="O34"/>
  <c r="P34"/>
  <c r="Q34"/>
  <c r="R34"/>
  <c r="S34"/>
  <c r="H25"/>
  <c r="I25"/>
  <c r="J25"/>
  <c r="K25"/>
  <c r="L25"/>
  <c r="M25"/>
  <c r="N25"/>
  <c r="O25"/>
  <c r="P25"/>
  <c r="Q25"/>
  <c r="R25"/>
  <c r="S25"/>
  <c r="G20"/>
  <c r="H20"/>
  <c r="I20"/>
  <c r="I9" s="1"/>
  <c r="J20"/>
  <c r="K20"/>
  <c r="L20"/>
  <c r="M20"/>
  <c r="N20"/>
  <c r="O20"/>
  <c r="P20"/>
  <c r="Q20"/>
  <c r="R20"/>
  <c r="S20"/>
  <c r="G10"/>
  <c r="G9" s="1"/>
  <c r="H10"/>
  <c r="I10"/>
  <c r="J10"/>
  <c r="K10"/>
  <c r="L10"/>
  <c r="M10"/>
  <c r="N10"/>
  <c r="N9" s="1"/>
  <c r="O10"/>
  <c r="O9" s="1"/>
  <c r="P10"/>
  <c r="P9" s="1"/>
  <c r="Q10"/>
  <c r="R10"/>
  <c r="R9" s="1"/>
  <c r="S10"/>
  <c r="S9" s="1"/>
  <c r="M9"/>
  <c r="Q9"/>
  <c r="F63" l="1"/>
  <c r="K9"/>
  <c r="L9"/>
  <c r="J9"/>
  <c r="H9"/>
  <c r="E57"/>
  <c r="D57" s="1"/>
  <c r="E58"/>
  <c r="D58" s="1"/>
  <c r="E59"/>
  <c r="D59" s="1"/>
  <c r="E60"/>
  <c r="D60" s="1"/>
  <c r="E61"/>
  <c r="D61" s="1"/>
  <c r="D30" l="1"/>
  <c r="D29"/>
  <c r="E85"/>
  <c r="E86"/>
  <c r="E78"/>
  <c r="E79"/>
  <c r="D100"/>
  <c r="E100"/>
  <c r="F70"/>
  <c r="G31" l="1"/>
  <c r="E53" l="1"/>
  <c r="D53" s="1"/>
  <c r="E54"/>
  <c r="D54" s="1"/>
  <c r="E55"/>
  <c r="D55" s="1"/>
  <c r="E56"/>
  <c r="D56" s="1"/>
  <c r="P94"/>
  <c r="Q94"/>
  <c r="R94"/>
  <c r="S94"/>
  <c r="S97"/>
  <c r="Q70"/>
  <c r="I97"/>
  <c r="J97"/>
  <c r="K97"/>
  <c r="L97"/>
  <c r="M97"/>
  <c r="N97"/>
  <c r="O97"/>
  <c r="P97"/>
  <c r="Q97"/>
  <c r="R97"/>
  <c r="I90"/>
  <c r="J90"/>
  <c r="K90"/>
  <c r="L90"/>
  <c r="M90"/>
  <c r="N90"/>
  <c r="O90"/>
  <c r="P90"/>
  <c r="Q90"/>
  <c r="R90"/>
  <c r="S90"/>
  <c r="I84"/>
  <c r="J84"/>
  <c r="K84"/>
  <c r="L84"/>
  <c r="M84"/>
  <c r="N84"/>
  <c r="O84"/>
  <c r="P84"/>
  <c r="Q84"/>
  <c r="R84"/>
  <c r="S84"/>
  <c r="S62" s="1"/>
  <c r="S39" s="1"/>
  <c r="S104" s="1"/>
  <c r="I76"/>
  <c r="J76"/>
  <c r="K76"/>
  <c r="L76"/>
  <c r="M76"/>
  <c r="N76"/>
  <c r="O76"/>
  <c r="P76"/>
  <c r="Q76"/>
  <c r="R76"/>
  <c r="S76"/>
  <c r="R70"/>
  <c r="S70"/>
  <c r="R62" l="1"/>
  <c r="R39" s="1"/>
  <c r="R104" s="1"/>
  <c r="Q62"/>
  <c r="Q39" s="1"/>
  <c r="Q104" s="1"/>
  <c r="G74"/>
  <c r="D74"/>
  <c r="K110" l="1"/>
  <c r="J110"/>
  <c r="K109"/>
  <c r="J109"/>
  <c r="D103"/>
  <c r="D102"/>
  <c r="E101"/>
  <c r="D101" s="1"/>
  <c r="E99"/>
  <c r="D99" s="1"/>
  <c r="H97"/>
  <c r="G97"/>
  <c r="E98"/>
  <c r="D98" s="1"/>
  <c r="O94"/>
  <c r="N94"/>
  <c r="M94"/>
  <c r="L94"/>
  <c r="K94"/>
  <c r="J94"/>
  <c r="I94"/>
  <c r="I62" s="1"/>
  <c r="I39" s="1"/>
  <c r="H94"/>
  <c r="G94"/>
  <c r="F94"/>
  <c r="E94"/>
  <c r="D94"/>
  <c r="G93"/>
  <c r="D93"/>
  <c r="G92"/>
  <c r="G90" s="1"/>
  <c r="D92"/>
  <c r="E91"/>
  <c r="H90"/>
  <c r="D86"/>
  <c r="D85"/>
  <c r="H84"/>
  <c r="G84"/>
  <c r="G81"/>
  <c r="G76" s="1"/>
  <c r="D81"/>
  <c r="D79"/>
  <c r="D78"/>
  <c r="E77"/>
  <c r="H76"/>
  <c r="G71"/>
  <c r="G70" s="1"/>
  <c r="E71"/>
  <c r="P70"/>
  <c r="P62" s="1"/>
  <c r="P39" s="1"/>
  <c r="P104" s="1"/>
  <c r="O70"/>
  <c r="N70"/>
  <c r="M70"/>
  <c r="M62" s="1"/>
  <c r="M39" s="1"/>
  <c r="M104" s="1"/>
  <c r="L70"/>
  <c r="L62" s="1"/>
  <c r="L39" s="1"/>
  <c r="L104" s="1"/>
  <c r="K70"/>
  <c r="K62" s="1"/>
  <c r="K39" s="1"/>
  <c r="K104" s="1"/>
  <c r="J70"/>
  <c r="J62" s="1"/>
  <c r="J39" s="1"/>
  <c r="J104" s="1"/>
  <c r="H70"/>
  <c r="G66"/>
  <c r="G65"/>
  <c r="E65"/>
  <c r="D65" s="1"/>
  <c r="G64"/>
  <c r="G63" s="1"/>
  <c r="E64"/>
  <c r="G50"/>
  <c r="E50"/>
  <c r="D50" s="1"/>
  <c r="G49"/>
  <c r="E49"/>
  <c r="D49" s="1"/>
  <c r="G48"/>
  <c r="E48"/>
  <c r="D48" s="1"/>
  <c r="G47"/>
  <c r="E47"/>
  <c r="D47" s="1"/>
  <c r="G46"/>
  <c r="E46"/>
  <c r="D46" s="1"/>
  <c r="G45"/>
  <c r="E45"/>
  <c r="D45" s="1"/>
  <c r="G44"/>
  <c r="E44"/>
  <c r="D44" s="1"/>
  <c r="G43"/>
  <c r="E43"/>
  <c r="D43" s="1"/>
  <c r="G42"/>
  <c r="E42"/>
  <c r="D42" s="1"/>
  <c r="G41"/>
  <c r="G40" s="1"/>
  <c r="E41"/>
  <c r="D41" s="1"/>
  <c r="G36"/>
  <c r="D36"/>
  <c r="G35"/>
  <c r="G34" s="1"/>
  <c r="D35"/>
  <c r="D23"/>
  <c r="D22"/>
  <c r="D21"/>
  <c r="D19"/>
  <c r="D18"/>
  <c r="D17"/>
  <c r="D16"/>
  <c r="D15"/>
  <c r="D14"/>
  <c r="D13"/>
  <c r="D12"/>
  <c r="D11"/>
  <c r="G62" l="1"/>
  <c r="G39" s="1"/>
  <c r="D64"/>
  <c r="D63" s="1"/>
  <c r="E63"/>
  <c r="H62"/>
  <c r="H39" s="1"/>
  <c r="O62"/>
  <c r="O39" s="1"/>
  <c r="O104" s="1"/>
  <c r="N62"/>
  <c r="N39" s="1"/>
  <c r="N104" s="1"/>
  <c r="D84"/>
  <c r="D97"/>
  <c r="E97"/>
  <c r="F97"/>
  <c r="D91"/>
  <c r="D90" s="1"/>
  <c r="E90"/>
  <c r="F90"/>
  <c r="E84"/>
  <c r="F84"/>
  <c r="D77"/>
  <c r="D76" s="1"/>
  <c r="E76"/>
  <c r="F76"/>
  <c r="D71"/>
  <c r="D70" s="1"/>
  <c r="E70"/>
  <c r="CQ21" i="4"/>
  <c r="CJ21"/>
  <c r="E20" i="15"/>
  <c r="E10"/>
  <c r="E9" s="1"/>
  <c r="N110"/>
  <c r="P110"/>
  <c r="L110"/>
  <c r="M109"/>
  <c r="D27"/>
  <c r="D28"/>
  <c r="CH18" i="4"/>
  <c r="CH19"/>
  <c r="CH17"/>
  <c r="G28" i="15"/>
  <c r="CP21" i="4"/>
  <c r="CO21"/>
  <c r="CM21"/>
  <c r="K105" i="15" l="1"/>
  <c r="CH21" i="4"/>
  <c r="F62" i="15"/>
  <c r="D62"/>
  <c r="E62"/>
  <c r="J105"/>
  <c r="F20"/>
  <c r="F10"/>
  <c r="D20"/>
  <c r="D10"/>
  <c r="R24"/>
  <c r="CR20" i="4"/>
  <c r="S105" i="15" l="1"/>
  <c r="F9"/>
  <c r="D9"/>
  <c r="S24"/>
  <c r="R105"/>
  <c r="CR19" i="4" l="1"/>
  <c r="G30" i="15"/>
  <c r="G29"/>
  <c r="G27"/>
  <c r="F25"/>
  <c r="CK21" i="4"/>
  <c r="CR18"/>
  <c r="CR17"/>
  <c r="CR21" l="1"/>
  <c r="F34" i="15"/>
  <c r="E25"/>
  <c r="F40"/>
  <c r="E40"/>
  <c r="D40"/>
  <c r="G26"/>
  <c r="G25" s="1"/>
  <c r="H24" l="1"/>
  <c r="H104"/>
  <c r="D34"/>
  <c r="E34"/>
  <c r="F39"/>
  <c r="F104" s="1"/>
  <c r="E39"/>
  <c r="D26"/>
  <c r="D25" s="1"/>
  <c r="E104" l="1"/>
  <c r="D39"/>
  <c r="E24"/>
  <c r="F24"/>
  <c r="D24" l="1"/>
  <c r="D104"/>
  <c r="G104"/>
  <c r="G24"/>
  <c r="L24" l="1"/>
  <c r="L105"/>
  <c r="N24"/>
  <c r="N105"/>
  <c r="P24"/>
  <c r="P105"/>
  <c r="Q24"/>
  <c r="Q105"/>
  <c r="M105"/>
  <c r="M24"/>
  <c r="O105"/>
  <c r="O24"/>
</calcChain>
</file>

<file path=xl/sharedStrings.xml><?xml version="1.0" encoding="utf-8"?>
<sst xmlns="http://schemas.openxmlformats.org/spreadsheetml/2006/main" count="426" uniqueCount="302">
  <si>
    <t>сентябрь</t>
  </si>
  <si>
    <t>октябрь</t>
  </si>
  <si>
    <t>ноябрь</t>
  </si>
  <si>
    <t>декабрь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</si>
  <si>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</si>
  <si>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</si>
  <si>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</si>
  <si>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</si>
  <si>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</si>
  <si>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</si>
  <si>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</si>
  <si>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</si>
  <si>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КУРСЫ</t>
  </si>
  <si>
    <t>каникулы</t>
  </si>
  <si>
    <t>Всего недель</t>
  </si>
  <si>
    <t>8      14</t>
  </si>
  <si>
    <t>22     28</t>
  </si>
  <si>
    <t>13     19</t>
  </si>
  <si>
    <t>20     26</t>
  </si>
  <si>
    <t>15     21</t>
  </si>
  <si>
    <t>12      18</t>
  </si>
  <si>
    <t>15      21</t>
  </si>
  <si>
    <t>22      28</t>
  </si>
  <si>
    <t>17      23</t>
  </si>
  <si>
    <t>недель</t>
  </si>
  <si>
    <t>часов</t>
  </si>
  <si>
    <t>по спец</t>
  </si>
  <si>
    <t>преддип</t>
  </si>
  <si>
    <t>Теор. обучен.</t>
  </si>
  <si>
    <t>учебн.</t>
  </si>
  <si>
    <t>Произ. практика</t>
  </si>
  <si>
    <t>курс</t>
  </si>
  <si>
    <t>1     7</t>
  </si>
  <si>
    <t>24      30</t>
  </si>
  <si>
    <t>6     12</t>
  </si>
  <si>
    <t>27.10 – 02.11</t>
  </si>
  <si>
    <t>29.09  - 05.10</t>
  </si>
  <si>
    <t>3       9</t>
  </si>
  <si>
    <t>1        7</t>
  </si>
  <si>
    <t>29.12 – 04.01</t>
  </si>
  <si>
    <t>5      11</t>
  </si>
  <si>
    <t>19     25</t>
  </si>
  <si>
    <t>26.01 – 01.02</t>
  </si>
  <si>
    <t>2      8</t>
  </si>
  <si>
    <t>9     15</t>
  </si>
  <si>
    <t>16      22</t>
  </si>
  <si>
    <t>23.02 – 01.03</t>
  </si>
  <si>
    <t>9       15</t>
  </si>
  <si>
    <t>23      29</t>
  </si>
  <si>
    <t>30.03 - 05.04</t>
  </si>
  <si>
    <t>13      19</t>
  </si>
  <si>
    <t>20      26</t>
  </si>
  <si>
    <t>27.04 – 03.05</t>
  </si>
  <si>
    <t>4        10</t>
  </si>
  <si>
    <t>11    17</t>
  </si>
  <si>
    <t>25    31</t>
  </si>
  <si>
    <t>1       7</t>
  </si>
  <si>
    <t>8       14</t>
  </si>
  <si>
    <t>29.06 - 05.07</t>
  </si>
  <si>
    <t>6         12</t>
  </si>
  <si>
    <t>27.07 – 02.08</t>
  </si>
  <si>
    <t>10    16</t>
  </si>
  <si>
    <t>24      31</t>
  </si>
  <si>
    <t>Индекс</t>
  </si>
  <si>
    <t>Всего</t>
  </si>
  <si>
    <t>ОГСЭ.01</t>
  </si>
  <si>
    <t>ОГСЭ.03</t>
  </si>
  <si>
    <t>Иностранный язык</t>
  </si>
  <si>
    <t>Физическая культура</t>
  </si>
  <si>
    <t>ЕН.01</t>
  </si>
  <si>
    <t>ОГСЭ.00</t>
  </si>
  <si>
    <t>ЕН.00</t>
  </si>
  <si>
    <t>ОГСЭ.02</t>
  </si>
  <si>
    <t>10      16</t>
  </si>
  <si>
    <t>пп</t>
  </si>
  <si>
    <t>Условные обозначения:</t>
  </si>
  <si>
    <t>-теоретическое обучение</t>
  </si>
  <si>
    <t>-практика по профилю специальности</t>
  </si>
  <si>
    <t>-промежуточная аттестация</t>
  </si>
  <si>
    <t>-каникулы</t>
  </si>
  <si>
    <t>-практика преддипломная</t>
  </si>
  <si>
    <t>Основы философии</t>
  </si>
  <si>
    <t>ОГСЭ.04</t>
  </si>
  <si>
    <t>ОГСЭ.05</t>
  </si>
  <si>
    <t>Математика</t>
  </si>
  <si>
    <t>Информатика</t>
  </si>
  <si>
    <t>ЕН.02</t>
  </si>
  <si>
    <t>Электротехника и электроника</t>
  </si>
  <si>
    <t>Метрология, стандартизация и сертификация</t>
  </si>
  <si>
    <t>Инженерная графика</t>
  </si>
  <si>
    <t>Экономика отрасли</t>
  </si>
  <si>
    <t>Безопасность жизнедеятельности</t>
  </si>
  <si>
    <t>Охрана труда</t>
  </si>
  <si>
    <t>пс</t>
  </si>
  <si>
    <t>18    24</t>
  </si>
  <si>
    <t>Экз.сессии, нед</t>
  </si>
  <si>
    <t>История</t>
  </si>
  <si>
    <t>П.00</t>
  </si>
  <si>
    <t>Профессиональный цикл</t>
  </si>
  <si>
    <t>ОП.00</t>
  </si>
  <si>
    <t>ОП.01</t>
  </si>
  <si>
    <t>ОП.02</t>
  </si>
  <si>
    <t>ОП.03</t>
  </si>
  <si>
    <t>ОП.04</t>
  </si>
  <si>
    <t>ОП.05</t>
  </si>
  <si>
    <t>ОП.06</t>
  </si>
  <si>
    <t>ОП.07</t>
  </si>
  <si>
    <t>ОП.08</t>
  </si>
  <si>
    <t>ОП.09</t>
  </si>
  <si>
    <t>ПМ.00</t>
  </si>
  <si>
    <t>Профессиональные модули</t>
  </si>
  <si>
    <t>ПМ.01</t>
  </si>
  <si>
    <t>ПМ.02</t>
  </si>
  <si>
    <t>ПМ.03</t>
  </si>
  <si>
    <t>Учебная практика</t>
  </si>
  <si>
    <t>Производственная практика (по профилю специальности)</t>
  </si>
  <si>
    <t>6 нед</t>
  </si>
  <si>
    <t>Защита ВКР</t>
  </si>
  <si>
    <t>ПМ.04</t>
  </si>
  <si>
    <t>ОП.10</t>
  </si>
  <si>
    <t>ОП.11</t>
  </si>
  <si>
    <t>-защита ВКР</t>
  </si>
  <si>
    <t>-подготовкак ВКР</t>
  </si>
  <si>
    <t>подготовка ВКР</t>
  </si>
  <si>
    <t>ОП.12</t>
  </si>
  <si>
    <t>1 курс</t>
  </si>
  <si>
    <t>2 курс</t>
  </si>
  <si>
    <t>3 курс</t>
  </si>
  <si>
    <t>нед.</t>
  </si>
  <si>
    <t>Формы промежуточной аттестации</t>
  </si>
  <si>
    <t>Учебная нагрузка обучающихся (час)</t>
  </si>
  <si>
    <t>Обязательная аудиторная</t>
  </si>
  <si>
    <t>занятий в подгруппах (лаб. и прак. занятий)</t>
  </si>
  <si>
    <t>курсовых работ (проектов)</t>
  </si>
  <si>
    <t>1 сем.</t>
  </si>
  <si>
    <t>2 сем.</t>
  </si>
  <si>
    <t>3 сем.</t>
  </si>
  <si>
    <t>4 сем.</t>
  </si>
  <si>
    <t>5 сем.</t>
  </si>
  <si>
    <t>6 сем.</t>
  </si>
  <si>
    <t>Общий гуманитарный и социально-экономический цикл</t>
  </si>
  <si>
    <t>Математический и общий естественнонаучный цикл</t>
  </si>
  <si>
    <t>МДК.01.01</t>
  </si>
  <si>
    <t>МДК.01.02</t>
  </si>
  <si>
    <t>УП.01</t>
  </si>
  <si>
    <t>ПП.01</t>
  </si>
  <si>
    <t>МДК.02.01</t>
  </si>
  <si>
    <t>ПП.02</t>
  </si>
  <si>
    <t>ПДП</t>
  </si>
  <si>
    <t>ГИА</t>
  </si>
  <si>
    <t>Государственная итоговая аттестация</t>
  </si>
  <si>
    <t>дисциплин и МДК</t>
  </si>
  <si>
    <t>учебной практики</t>
  </si>
  <si>
    <t>экзаменов</t>
  </si>
  <si>
    <t>зачётов</t>
  </si>
  <si>
    <t>дифф. зачётов</t>
  </si>
  <si>
    <t>Правовое обеспечение профессиональной деятельности</t>
  </si>
  <si>
    <t>Управление коллективом исполнителей</t>
  </si>
  <si>
    <t>ПМ.05</t>
  </si>
  <si>
    <t>ОП.13</t>
  </si>
  <si>
    <t>Основы предпринимательства</t>
  </si>
  <si>
    <t>ОП.14</t>
  </si>
  <si>
    <t>МДК.03.01</t>
  </si>
  <si>
    <t>пк</t>
  </si>
  <si>
    <t>-практика квалификационная</t>
  </si>
  <si>
    <t>Наименование циклов,  дисциплин, профессиональных модулей, МДК, практик</t>
  </si>
  <si>
    <t xml:space="preserve">максимальная </t>
  </si>
  <si>
    <t>всего занятий</t>
  </si>
  <si>
    <t>дз</t>
  </si>
  <si>
    <t>э</t>
  </si>
  <si>
    <t>Недельная нагрузка, час</t>
  </si>
  <si>
    <t>1.1. Выпускная квалификационная работа</t>
  </si>
  <si>
    <t>практикоориентированность 2,3,4 курс (50-65%)=</t>
  </si>
  <si>
    <t>МДК.03.02</t>
  </si>
  <si>
    <t>МДК.03.03</t>
  </si>
  <si>
    <t>уч</t>
  </si>
  <si>
    <t>Адаптация на рынке труда и профессиональная карьера</t>
  </si>
  <si>
    <t>ОП.15</t>
  </si>
  <si>
    <t>Основы маркетинга</t>
  </si>
  <si>
    <t>Основы менеджмента</t>
  </si>
  <si>
    <t>20</t>
  </si>
  <si>
    <t>Теоретические и практические основы вождения автомобиля</t>
  </si>
  <si>
    <r>
      <t xml:space="preserve">Защита выпускной квалификационной работы с </t>
    </r>
    <r>
      <rPr>
        <b/>
        <sz val="9"/>
        <rFont val="Arial Cyr"/>
        <charset val="204"/>
      </rPr>
      <t>15.06</t>
    </r>
    <r>
      <rPr>
        <sz val="9"/>
        <rFont val="Arial Cyr"/>
        <charset val="204"/>
      </rPr>
      <t xml:space="preserve"> по</t>
    </r>
    <r>
      <rPr>
        <b/>
        <sz val="9"/>
        <rFont val="Arial Cyr"/>
        <charset val="204"/>
      </rPr>
      <t xml:space="preserve"> 27.06</t>
    </r>
    <r>
      <rPr>
        <sz val="9"/>
        <rFont val="Arial Cyr"/>
        <charset val="204"/>
      </rPr>
      <t xml:space="preserve"> (всего 2 нед.)</t>
    </r>
  </si>
  <si>
    <r>
      <t xml:space="preserve">Выполнение выпускной квалификационной работы с </t>
    </r>
    <r>
      <rPr>
        <b/>
        <sz val="9"/>
        <rFont val="Arial Cyr"/>
        <charset val="204"/>
      </rPr>
      <t>18.05</t>
    </r>
    <r>
      <rPr>
        <sz val="9"/>
        <rFont val="Arial Cyr"/>
        <charset val="204"/>
      </rPr>
      <t xml:space="preserve"> по </t>
    </r>
    <r>
      <rPr>
        <b/>
        <sz val="9"/>
        <rFont val="Arial Cyr"/>
        <charset val="204"/>
      </rPr>
      <t>14.06</t>
    </r>
    <r>
      <rPr>
        <sz val="9"/>
        <rFont val="Arial Cyr"/>
        <charset val="204"/>
      </rPr>
      <t xml:space="preserve"> (всего 4 нед.)</t>
    </r>
  </si>
  <si>
    <t>Производственная практика (преддипломная)</t>
  </si>
  <si>
    <t>самостоятельная учебная работа</t>
  </si>
  <si>
    <t>лаб. и прак. занятий</t>
  </si>
  <si>
    <t>8</t>
  </si>
  <si>
    <t>производств. практики</t>
  </si>
  <si>
    <t>преддиплом. практики</t>
  </si>
  <si>
    <t>-/2/-</t>
  </si>
  <si>
    <t>-,э</t>
  </si>
  <si>
    <t>Обязательная и вариативная части циклов ОПОП</t>
  </si>
  <si>
    <t>Распределение  обязательной (аудиторной) нагрузки по курсам и семестрам/триместрам (час. в семестр/триместр)</t>
  </si>
  <si>
    <t>ОГСЭ.06</t>
  </si>
  <si>
    <t>э(к)</t>
  </si>
  <si>
    <t>1/22/17</t>
  </si>
  <si>
    <t xml:space="preserve"> </t>
  </si>
  <si>
    <t>Психология общения</t>
  </si>
  <si>
    <t>4 курс</t>
  </si>
  <si>
    <t>7 сем.</t>
  </si>
  <si>
    <t>8 сем.</t>
  </si>
  <si>
    <t>ПМ.06</t>
  </si>
  <si>
    <t>УП.05</t>
  </si>
  <si>
    <t>МДК.04.01</t>
  </si>
  <si>
    <t>МДК.04.02</t>
  </si>
  <si>
    <t>1.Программа углубленной подготовки</t>
  </si>
  <si>
    <t>Правила безопасности дорожного движения</t>
  </si>
  <si>
    <t>з,з,з,з,з,з,з,дз</t>
  </si>
  <si>
    <t>5 курс</t>
  </si>
  <si>
    <t>9 сем.</t>
  </si>
  <si>
    <t>10 сем.</t>
  </si>
  <si>
    <t>О.00</t>
  </si>
  <si>
    <t>Общеобразовательный   цикл</t>
  </si>
  <si>
    <t>ОДБ.00</t>
  </si>
  <si>
    <t>ОДБ.01</t>
  </si>
  <si>
    <t xml:space="preserve">Русский язык </t>
  </si>
  <si>
    <t>ОДБ.02</t>
  </si>
  <si>
    <t>Литература</t>
  </si>
  <si>
    <t>ОДБ.03</t>
  </si>
  <si>
    <t>ОДБ.04</t>
  </si>
  <si>
    <t>ОДБ.05</t>
  </si>
  <si>
    <t>Обществознание (включая экономику и право)</t>
  </si>
  <si>
    <t>ОДБ.06</t>
  </si>
  <si>
    <t>Химия</t>
  </si>
  <si>
    <t>ОДБ.07</t>
  </si>
  <si>
    <t>Биология</t>
  </si>
  <si>
    <t>ОДБ.08</t>
  </si>
  <si>
    <t>ОДБ.09</t>
  </si>
  <si>
    <t>Основы безопасности жизнедеятельности</t>
  </si>
  <si>
    <t>ОДП.00</t>
  </si>
  <si>
    <t>ОДП.10</t>
  </si>
  <si>
    <t>ОДП.11</t>
  </si>
  <si>
    <t>Информатика и ИКТ</t>
  </si>
  <si>
    <t>ОДП 12</t>
  </si>
  <si>
    <t>Физика</t>
  </si>
  <si>
    <t>Техническая механика</t>
  </si>
  <si>
    <t>Материаловедение</t>
  </si>
  <si>
    <t>Техническое обслуживание и ремонт автотранспорта</t>
  </si>
  <si>
    <t>Устройство автомобилей</t>
  </si>
  <si>
    <t>-, э</t>
  </si>
  <si>
    <t>Техническое обслуживание и ремонт автомобильного транспорта</t>
  </si>
  <si>
    <t>-,дз,э</t>
  </si>
  <si>
    <t>Организация деятельности коллектива исполнителей</t>
  </si>
  <si>
    <t>Разработка технологической документации для технического обслуживания, ремонта и модернизации модификаций автотранспортных стедств</t>
  </si>
  <si>
    <t>Технологическая документация</t>
  </si>
  <si>
    <t>Тюнинг автомобилей</t>
  </si>
  <si>
    <t>Техническое обслуживание и ремонт кузовов</t>
  </si>
  <si>
    <t>ПП.03</t>
  </si>
  <si>
    <t>Подбор технологического оборудования для производственных целей</t>
  </si>
  <si>
    <t>Технологическое оборудование</t>
  </si>
  <si>
    <t>Основы проектирования нестандартного оборудования и приспособлений</t>
  </si>
  <si>
    <t>ПП.04</t>
  </si>
  <si>
    <t>Выполнение работ по профессии 18511 Слесарь по ремонту автомобилей</t>
  </si>
  <si>
    <t>Технология выполнения общеслесарных работ</t>
  </si>
  <si>
    <t>-, дз</t>
  </si>
  <si>
    <t>МДК.05.01</t>
  </si>
  <si>
    <t>ПП.05</t>
  </si>
  <si>
    <t>МДК.06.01</t>
  </si>
  <si>
    <t>УП.06</t>
  </si>
  <si>
    <t>Адаптация отдельных стадий технологического процесса диагностики и ремонта на автотранспортных предприятиях, оснащенных высокотехнологичным оборудованием и современной техникой.</t>
  </si>
  <si>
    <t xml:space="preserve"> Диагностирование и ремонт системы питания автомобиля</t>
  </si>
  <si>
    <t>Обслуживание и ремонт автобусов</t>
  </si>
  <si>
    <t>Диагностика инжекторных двигателей</t>
  </si>
  <si>
    <t>Обслуживание и ремонт электрооборудования автомобилей</t>
  </si>
  <si>
    <t>МДК.07.03.</t>
  </si>
  <si>
    <t>МДК.07.01.</t>
  </si>
  <si>
    <t>МДК.07.02.</t>
  </si>
  <si>
    <t>МДК.07.04.</t>
  </si>
  <si>
    <t>УП.07</t>
  </si>
  <si>
    <t>ПП.07</t>
  </si>
  <si>
    <t>8 нед</t>
  </si>
  <si>
    <t>Основы теории надежности</t>
  </si>
  <si>
    <t>-,-,э</t>
  </si>
  <si>
    <t>ПМ.07</t>
  </si>
  <si>
    <t>-,дз</t>
  </si>
  <si>
    <t>-,дз,-,дз,-,дз,-,дз</t>
  </si>
  <si>
    <t>-/-/4</t>
  </si>
  <si>
    <t>Базовые дисциплины</t>
  </si>
  <si>
    <t xml:space="preserve">Профильные дисциплины                </t>
  </si>
  <si>
    <t>Общепрофессиональные дисциплины</t>
  </si>
  <si>
    <t xml:space="preserve">             3. План учебного процесса</t>
  </si>
  <si>
    <t>Устройство автомобилей зарубежного произвождства</t>
  </si>
  <si>
    <t>у</t>
  </si>
  <si>
    <t>п</t>
  </si>
  <si>
    <t>Выполнение работ по профессии 11442 Водитель автомобиля</t>
  </si>
  <si>
    <t>УП.02</t>
  </si>
  <si>
    <t>з,дз</t>
  </si>
  <si>
    <t>-,э,-,э</t>
  </si>
  <si>
    <t>7/9/-</t>
  </si>
  <si>
    <t>УП.04</t>
  </si>
  <si>
    <t>УП.03</t>
  </si>
  <si>
    <t>-/16/19</t>
  </si>
  <si>
    <t>начало второго семестра</t>
  </si>
  <si>
    <t>э,э</t>
  </si>
  <si>
    <t>1/8/2</t>
  </si>
  <si>
    <t>1/8/6</t>
  </si>
  <si>
    <r>
      <t xml:space="preserve">Консультации </t>
    </r>
    <r>
      <rPr>
        <sz val="8"/>
        <rFont val="Arial Cyr"/>
        <charset val="204"/>
      </rPr>
      <t>из расчета 4 часа на одного обучающегося, на каждый учебный год</t>
    </r>
  </si>
  <si>
    <t>дз(к)</t>
  </si>
  <si>
    <t>8/42/30</t>
  </si>
  <si>
    <t>-/7/5</t>
  </si>
  <si>
    <t>-/23/24</t>
  </si>
</sst>
</file>

<file path=xl/styles.xml><?xml version="1.0" encoding="utf-8"?>
<styleSheet xmlns="http://schemas.openxmlformats.org/spreadsheetml/2006/main">
  <numFmts count="1">
    <numFmt numFmtId="164" formatCode="0.0"/>
  </numFmts>
  <fonts count="31">
    <font>
      <sz val="10"/>
      <name val="Arial Cyr"/>
      <charset val="204"/>
    </font>
    <font>
      <b/>
      <sz val="7"/>
      <name val="Times New Roman"/>
      <family val="1"/>
    </font>
    <font>
      <sz val="8"/>
      <name val="Arial Cyr"/>
      <charset val="204"/>
    </font>
    <font>
      <sz val="7"/>
      <name val="Times New Roman"/>
      <family val="1"/>
    </font>
    <font>
      <b/>
      <sz val="8"/>
      <name val="Arial Cyr"/>
      <family val="2"/>
      <charset val="204"/>
    </font>
    <font>
      <sz val="8"/>
      <name val="Arial Cyr"/>
      <family val="2"/>
      <charset val="204"/>
    </font>
    <font>
      <sz val="7"/>
      <name val="Arial Cyr"/>
      <charset val="204"/>
    </font>
    <font>
      <sz val="7"/>
      <name val="Arial Cyr"/>
      <family val="2"/>
      <charset val="204"/>
    </font>
    <font>
      <b/>
      <sz val="7"/>
      <name val="Arial Cyr"/>
      <family val="2"/>
      <charset val="204"/>
    </font>
    <font>
      <sz val="9"/>
      <name val="Arial Cyr"/>
      <family val="2"/>
      <charset val="204"/>
    </font>
    <font>
      <b/>
      <sz val="8"/>
      <color indexed="8"/>
      <name val="Arial Cyr"/>
      <family val="2"/>
      <charset val="204"/>
    </font>
    <font>
      <b/>
      <sz val="8"/>
      <name val="Arial Cyr"/>
      <charset val="204"/>
    </font>
    <font>
      <sz val="7"/>
      <name val="Times New Roman"/>
      <family val="1"/>
      <charset val="204"/>
    </font>
    <font>
      <b/>
      <sz val="10"/>
      <name val="Arial Cyr"/>
      <charset val="204"/>
    </font>
    <font>
      <sz val="8"/>
      <color indexed="8"/>
      <name val="Arial Cyr"/>
      <charset val="204"/>
    </font>
    <font>
      <b/>
      <sz val="8"/>
      <color indexed="8"/>
      <name val="Arial Cyr"/>
      <charset val="204"/>
    </font>
    <font>
      <sz val="9"/>
      <name val="Arial Cyr"/>
      <charset val="204"/>
    </font>
    <font>
      <b/>
      <sz val="8"/>
      <color indexed="10"/>
      <name val="Arial Cyr"/>
      <charset val="204"/>
    </font>
    <font>
      <b/>
      <sz val="14"/>
      <name val="Arial Cyr"/>
      <charset val="204"/>
    </font>
    <font>
      <b/>
      <sz val="9"/>
      <name val="Arial Cyr"/>
      <charset val="204"/>
    </font>
    <font>
      <b/>
      <sz val="10"/>
      <name val="Arial Cyr"/>
      <family val="2"/>
      <charset val="204"/>
    </font>
    <font>
      <sz val="8"/>
      <color indexed="30"/>
      <name val="Arial Cyr"/>
      <family val="2"/>
      <charset val="204"/>
    </font>
    <font>
      <sz val="10"/>
      <name val="Arial Cyr"/>
      <family val="2"/>
      <charset val="204"/>
    </font>
    <font>
      <b/>
      <sz val="9"/>
      <name val="Arial Cyr"/>
      <family val="2"/>
      <charset val="204"/>
    </font>
    <font>
      <b/>
      <sz val="8"/>
      <color rgb="FFFF0000"/>
      <name val="Arial Cyr"/>
      <charset val="204"/>
    </font>
    <font>
      <b/>
      <sz val="8"/>
      <color rgb="FFFF0000"/>
      <name val="Arial Cyr"/>
      <family val="2"/>
      <charset val="204"/>
    </font>
    <font>
      <sz val="7"/>
      <color rgb="FFFF0000"/>
      <name val="Arial Cyr"/>
      <charset val="204"/>
    </font>
    <font>
      <sz val="7"/>
      <color rgb="FFFF0000"/>
      <name val="Times New Roman"/>
      <family val="1"/>
    </font>
    <font>
      <sz val="8"/>
      <color indexed="10"/>
      <name val="Arial Cyr"/>
      <charset val="204"/>
    </font>
    <font>
      <sz val="8"/>
      <color rgb="FFFF0000"/>
      <name val="Arial Cyr"/>
      <charset val="204"/>
    </font>
    <font>
      <sz val="12"/>
      <name val="Arial Cyr"/>
      <family val="2"/>
      <charset val="204"/>
    </font>
  </fonts>
  <fills count="20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428">
    <xf numFmtId="0" fontId="0" fillId="0" borderId="0" xfId="0"/>
    <xf numFmtId="0" fontId="2" fillId="0" borderId="0" xfId="0" applyFont="1"/>
    <xf numFmtId="0" fontId="3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/>
    </xf>
    <xf numFmtId="0" fontId="7" fillId="0" borderId="1" xfId="0" applyFont="1" applyBorder="1" applyAlignment="1">
      <alignment horizontal="center" vertical="center"/>
    </xf>
    <xf numFmtId="0" fontId="5" fillId="0" borderId="0" xfId="0" applyFont="1" applyBorder="1"/>
    <xf numFmtId="0" fontId="5" fillId="0" borderId="1" xfId="0" applyFont="1" applyBorder="1"/>
    <xf numFmtId="0" fontId="5" fillId="0" borderId="2" xfId="0" applyFont="1" applyBorder="1"/>
    <xf numFmtId="0" fontId="5" fillId="0" borderId="3" xfId="0" applyFont="1" applyBorder="1"/>
    <xf numFmtId="0" fontId="5" fillId="0" borderId="0" xfId="0" applyFont="1" applyBorder="1" applyAlignment="1">
      <alignment horizontal="right"/>
    </xf>
    <xf numFmtId="0" fontId="3" fillId="0" borderId="1" xfId="0" applyFont="1" applyBorder="1" applyAlignment="1">
      <alignment horizontal="left" vertical="center" wrapText="1"/>
    </xf>
    <xf numFmtId="0" fontId="5" fillId="0" borderId="0" xfId="0" applyFont="1"/>
    <xf numFmtId="0" fontId="7" fillId="0" borderId="1" xfId="0" applyFont="1" applyBorder="1" applyAlignment="1">
      <alignment horizontal="center"/>
    </xf>
    <xf numFmtId="49" fontId="7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6" fillId="0" borderId="1" xfId="0" applyFont="1" applyBorder="1"/>
    <xf numFmtId="0" fontId="6" fillId="0" borderId="0" xfId="0" applyFont="1"/>
    <xf numFmtId="0" fontId="6" fillId="0" borderId="1" xfId="0" applyFont="1" applyBorder="1" applyAlignment="1">
      <alignment horizontal="center" vertical="center" textRotation="90" wrapText="1"/>
    </xf>
    <xf numFmtId="0" fontId="6" fillId="0" borderId="0" xfId="0" applyFont="1" applyAlignment="1">
      <alignment vertical="top"/>
    </xf>
    <xf numFmtId="0" fontId="7" fillId="0" borderId="0" xfId="0" applyFont="1"/>
    <xf numFmtId="0" fontId="7" fillId="0" borderId="0" xfId="0" applyFont="1" applyAlignment="1">
      <alignment vertical="top"/>
    </xf>
    <xf numFmtId="0" fontId="7" fillId="0" borderId="1" xfId="0" applyFont="1" applyBorder="1" applyAlignment="1">
      <alignment vertical="top"/>
    </xf>
    <xf numFmtId="49" fontId="7" fillId="0" borderId="0" xfId="0" applyNumberFormat="1" applyFont="1" applyAlignment="1">
      <alignment vertical="center"/>
    </xf>
    <xf numFmtId="0" fontId="0" fillId="0" borderId="0" xfId="0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49" fontId="7" fillId="4" borderId="1" xfId="0" applyNumberFormat="1" applyFont="1" applyFill="1" applyBorder="1" applyAlignment="1">
      <alignment vertical="center"/>
    </xf>
    <xf numFmtId="0" fontId="3" fillId="4" borderId="1" xfId="0" applyFont="1" applyFill="1" applyBorder="1" applyAlignment="1">
      <alignment horizontal="left" vertical="center" wrapText="1"/>
    </xf>
    <xf numFmtId="0" fontId="7" fillId="4" borderId="1" xfId="0" applyFont="1" applyFill="1" applyBorder="1" applyAlignment="1">
      <alignment vertical="top"/>
    </xf>
    <xf numFmtId="0" fontId="7" fillId="4" borderId="1" xfId="0" applyFont="1" applyFill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49" fontId="7" fillId="4" borderId="9" xfId="0" applyNumberFormat="1" applyFont="1" applyFill="1" applyBorder="1" applyAlignment="1">
      <alignment vertical="center"/>
    </xf>
    <xf numFmtId="0" fontId="3" fillId="5" borderId="1" xfId="0" applyFont="1" applyFill="1" applyBorder="1" applyAlignment="1">
      <alignment horizontal="left" vertical="center" wrapText="1"/>
    </xf>
    <xf numFmtId="49" fontId="7" fillId="5" borderId="0" xfId="0" applyNumberFormat="1" applyFont="1" applyFill="1" applyBorder="1" applyAlignment="1">
      <alignment horizontal="center" vertical="center"/>
    </xf>
    <xf numFmtId="1" fontId="2" fillId="0" borderId="0" xfId="0" applyNumberFormat="1" applyFont="1"/>
    <xf numFmtId="0" fontId="4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 vertical="center"/>
    </xf>
    <xf numFmtId="0" fontId="7" fillId="0" borderId="10" xfId="0" applyFont="1" applyBorder="1" applyAlignment="1">
      <alignment horizontal="center"/>
    </xf>
    <xf numFmtId="0" fontId="2" fillId="0" borderId="8" xfId="0" applyFont="1" applyBorder="1" applyAlignment="1">
      <alignment horizontal="left"/>
    </xf>
    <xf numFmtId="0" fontId="2" fillId="0" borderId="6" xfId="0" applyFont="1" applyBorder="1" applyAlignment="1">
      <alignment horizontal="left"/>
    </xf>
    <xf numFmtId="0" fontId="4" fillId="0" borderId="15" xfId="0" applyFont="1" applyBorder="1" applyAlignment="1">
      <alignment horizontal="left" vertical="center" wrapText="1"/>
    </xf>
    <xf numFmtId="0" fontId="5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center" vertical="center"/>
    </xf>
    <xf numFmtId="0" fontId="11" fillId="0" borderId="8" xfId="0" applyFont="1" applyBorder="1" applyAlignment="1">
      <alignment horizontal="left" vertical="center"/>
    </xf>
    <xf numFmtId="0" fontId="0" fillId="0" borderId="0" xfId="0" applyAlignment="1">
      <alignment horizontal="right"/>
    </xf>
    <xf numFmtId="0" fontId="6" fillId="0" borderId="0" xfId="0" applyFont="1" applyFill="1" applyBorder="1" applyAlignment="1">
      <alignment horizontal="center"/>
    </xf>
    <xf numFmtId="0" fontId="6" fillId="0" borderId="0" xfId="0" applyFont="1" applyFill="1" applyAlignment="1">
      <alignment vertical="top"/>
    </xf>
    <xf numFmtId="49" fontId="7" fillId="0" borderId="0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 wrapText="1"/>
    </xf>
    <xf numFmtId="1" fontId="6" fillId="0" borderId="1" xfId="0" applyNumberFormat="1" applyFont="1" applyBorder="1" applyAlignment="1">
      <alignment horizontal="center" vertical="center"/>
    </xf>
    <xf numFmtId="0" fontId="3" fillId="5" borderId="1" xfId="0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left" vertical="center" wrapText="1"/>
    </xf>
    <xf numFmtId="0" fontId="3" fillId="9" borderId="1" xfId="0" applyFont="1" applyFill="1" applyBorder="1" applyAlignment="1">
      <alignment horizontal="left" vertical="center" wrapText="1"/>
    </xf>
    <xf numFmtId="0" fontId="3" fillId="10" borderId="1" xfId="0" applyFont="1" applyFill="1" applyBorder="1" applyAlignment="1">
      <alignment horizontal="left" vertical="center" wrapText="1"/>
    </xf>
    <xf numFmtId="0" fontId="6" fillId="10" borderId="1" xfId="0" applyFont="1" applyFill="1" applyBorder="1" applyAlignment="1">
      <alignment horizontal="center" vertical="center"/>
    </xf>
    <xf numFmtId="0" fontId="3" fillId="9" borderId="1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5" fillId="8" borderId="0" xfId="0" applyFont="1" applyFill="1" applyBorder="1"/>
    <xf numFmtId="0" fontId="5" fillId="0" borderId="1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left" vertical="center"/>
    </xf>
    <xf numFmtId="0" fontId="5" fillId="0" borderId="2" xfId="0" applyFont="1" applyFill="1" applyBorder="1" applyAlignment="1">
      <alignment horizontal="left" vertical="center" wrapText="1"/>
    </xf>
    <xf numFmtId="0" fontId="2" fillId="0" borderId="2" xfId="0" applyFont="1" applyFill="1" applyBorder="1" applyAlignment="1">
      <alignment horizontal="center" vertical="center"/>
    </xf>
    <xf numFmtId="49" fontId="5" fillId="0" borderId="2" xfId="0" applyNumberFormat="1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left" vertical="center" wrapText="1"/>
    </xf>
    <xf numFmtId="0" fontId="5" fillId="0" borderId="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left" vertical="center" wrapText="1"/>
    </xf>
    <xf numFmtId="0" fontId="14" fillId="0" borderId="1" xfId="0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horizontal="left" vertical="center"/>
    </xf>
    <xf numFmtId="0" fontId="2" fillId="0" borderId="1" xfId="0" applyFont="1" applyFill="1" applyBorder="1" applyAlignment="1">
      <alignment horizontal="left" vertical="center" wrapText="1"/>
    </xf>
    <xf numFmtId="2" fontId="5" fillId="0" borderId="2" xfId="0" applyNumberFormat="1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 wrapText="1"/>
    </xf>
    <xf numFmtId="49" fontId="11" fillId="0" borderId="1" xfId="0" applyNumberFormat="1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49" fontId="20" fillId="14" borderId="1" xfId="0" applyNumberFormat="1" applyFont="1" applyFill="1" applyBorder="1" applyAlignment="1">
      <alignment horizontal="center" vertical="center"/>
    </xf>
    <xf numFmtId="0" fontId="4" fillId="14" borderId="1" xfId="0" applyFont="1" applyFill="1" applyBorder="1" applyAlignment="1">
      <alignment horizontal="left" vertical="center"/>
    </xf>
    <xf numFmtId="0" fontId="11" fillId="14" borderId="1" xfId="0" applyFont="1" applyFill="1" applyBorder="1" applyAlignment="1">
      <alignment horizontal="center" vertical="center"/>
    </xf>
    <xf numFmtId="0" fontId="4" fillId="12" borderId="2" xfId="0" applyFont="1" applyFill="1" applyBorder="1" applyAlignment="1">
      <alignment horizontal="left" vertical="center"/>
    </xf>
    <xf numFmtId="0" fontId="4" fillId="12" borderId="2" xfId="0" applyFont="1" applyFill="1" applyBorder="1" applyAlignment="1">
      <alignment horizontal="left" vertical="center" wrapText="1"/>
    </xf>
    <xf numFmtId="0" fontId="10" fillId="12" borderId="2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center" vertical="center"/>
    </xf>
    <xf numFmtId="0" fontId="4" fillId="12" borderId="1" xfId="0" applyFont="1" applyFill="1" applyBorder="1" applyAlignment="1">
      <alignment horizontal="left" vertical="center"/>
    </xf>
    <xf numFmtId="0" fontId="4" fillId="12" borderId="1" xfId="0" applyFont="1" applyFill="1" applyBorder="1" applyAlignment="1">
      <alignment horizontal="left" vertical="center" wrapText="1"/>
    </xf>
    <xf numFmtId="0" fontId="11" fillId="0" borderId="1" xfId="0" applyFont="1" applyFill="1" applyBorder="1" applyAlignment="1">
      <alignment vertical="center" wrapText="1"/>
    </xf>
    <xf numFmtId="0" fontId="15" fillId="0" borderId="1" xfId="0" applyFont="1" applyFill="1" applyBorder="1" applyAlignment="1">
      <alignment vertical="center" wrapText="1"/>
    </xf>
    <xf numFmtId="0" fontId="5" fillId="15" borderId="1" xfId="0" applyFont="1" applyFill="1" applyBorder="1" applyAlignment="1">
      <alignment horizontal="left" vertical="center"/>
    </xf>
    <xf numFmtId="0" fontId="11" fillId="15" borderId="1" xfId="0" applyFont="1" applyFill="1" applyBorder="1" applyAlignment="1">
      <alignment horizontal="right" vertical="center" wrapText="1"/>
    </xf>
    <xf numFmtId="1" fontId="11" fillId="15" borderId="1" xfId="0" applyNumberFormat="1" applyFont="1" applyFill="1" applyBorder="1" applyAlignment="1">
      <alignment horizontal="center" vertical="center"/>
    </xf>
    <xf numFmtId="1" fontId="11" fillId="15" borderId="2" xfId="0" applyNumberFormat="1" applyFont="1" applyFill="1" applyBorder="1" applyAlignment="1">
      <alignment horizontal="center" vertical="center"/>
    </xf>
    <xf numFmtId="2" fontId="11" fillId="15" borderId="1" xfId="0" applyNumberFormat="1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center" vertical="center"/>
    </xf>
    <xf numFmtId="0" fontId="4" fillId="16" borderId="1" xfId="0" applyFont="1" applyFill="1" applyBorder="1" applyAlignment="1">
      <alignment horizontal="center" vertical="center"/>
    </xf>
    <xf numFmtId="0" fontId="4" fillId="16" borderId="14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 vertical="center"/>
    </xf>
    <xf numFmtId="0" fontId="4" fillId="13" borderId="2" xfId="0" applyFont="1" applyFill="1" applyBorder="1" applyAlignment="1">
      <alignment horizontal="left" vertical="center" wrapText="1"/>
    </xf>
    <xf numFmtId="0" fontId="4" fillId="14" borderId="1" xfId="0" applyFont="1" applyFill="1" applyBorder="1" applyAlignment="1">
      <alignment horizontal="left" vertical="center" wrapText="1"/>
    </xf>
    <xf numFmtId="0" fontId="4" fillId="13" borderId="1" xfId="0" applyFont="1" applyFill="1" applyBorder="1" applyAlignment="1">
      <alignment horizontal="left" vertical="center" wrapText="1"/>
    </xf>
    <xf numFmtId="49" fontId="23" fillId="13" borderId="1" xfId="0" applyNumberFormat="1" applyFont="1" applyFill="1" applyBorder="1" applyAlignment="1">
      <alignment horizontal="center" vertical="center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49" fontId="22" fillId="0" borderId="1" xfId="0" applyNumberFormat="1" applyFont="1" applyFill="1" applyBorder="1" applyAlignment="1">
      <alignment horizontal="center" vertical="center"/>
    </xf>
    <xf numFmtId="49" fontId="22" fillId="0" borderId="2" xfId="0" applyNumberFormat="1" applyFont="1" applyFill="1" applyBorder="1" applyAlignment="1">
      <alignment horizontal="center" vertical="center"/>
    </xf>
    <xf numFmtId="49" fontId="20" fillId="13" borderId="2" xfId="0" applyNumberFormat="1" applyFont="1" applyFill="1" applyBorder="1" applyAlignment="1">
      <alignment horizontal="center" vertical="center"/>
    </xf>
    <xf numFmtId="49" fontId="9" fillId="15" borderId="2" xfId="0" applyNumberFormat="1" applyFont="1" applyFill="1" applyBorder="1" applyAlignment="1">
      <alignment horizontal="center" vertical="center"/>
    </xf>
    <xf numFmtId="49" fontId="0" fillId="0" borderId="1" xfId="0" applyNumberFormat="1" applyFont="1" applyFill="1" applyBorder="1" applyAlignment="1">
      <alignment horizontal="center" vertical="center"/>
    </xf>
    <xf numFmtId="0" fontId="5" fillId="8" borderId="10" xfId="0" applyFont="1" applyFill="1" applyBorder="1" applyAlignment="1">
      <alignment horizontal="center" vertical="center"/>
    </xf>
    <xf numFmtId="0" fontId="5" fillId="8" borderId="11" xfId="0" applyFont="1" applyFill="1" applyBorder="1" applyAlignment="1">
      <alignment horizontal="center" vertical="center"/>
    </xf>
    <xf numFmtId="0" fontId="5" fillId="8" borderId="1" xfId="0" applyFont="1" applyFill="1" applyBorder="1" applyAlignment="1">
      <alignment horizontal="center" vertical="center"/>
    </xf>
    <xf numFmtId="0" fontId="5" fillId="8" borderId="12" xfId="0" applyFont="1" applyFill="1" applyBorder="1" applyAlignment="1">
      <alignment horizontal="center" vertical="center"/>
    </xf>
    <xf numFmtId="0" fontId="5" fillId="8" borderId="2" xfId="0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/>
    </xf>
    <xf numFmtId="0" fontId="4" fillId="0" borderId="1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26" fillId="0" borderId="10" xfId="0" applyFont="1" applyBorder="1" applyAlignment="1">
      <alignment horizontal="left" vertical="center" wrapText="1"/>
    </xf>
    <xf numFmtId="49" fontId="0" fillId="0" borderId="1" xfId="0" applyNumberFormat="1" applyFill="1" applyBorder="1" applyAlignment="1">
      <alignment horizontal="center" vertical="center"/>
    </xf>
    <xf numFmtId="1" fontId="3" fillId="8" borderId="1" xfId="0" applyNumberFormat="1" applyFont="1" applyFill="1" applyBorder="1" applyAlignment="1">
      <alignment horizontal="center" vertical="center" wrapText="1"/>
    </xf>
    <xf numFmtId="0" fontId="3" fillId="8" borderId="1" xfId="0" applyFont="1" applyFill="1" applyBorder="1" applyAlignment="1">
      <alignment horizontal="center" vertical="center" wrapText="1"/>
    </xf>
    <xf numFmtId="0" fontId="11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1" fontId="11" fillId="0" borderId="1" xfId="0" applyNumberFormat="1" applyFont="1" applyBorder="1" applyAlignment="1">
      <alignment horizontal="center" vertical="center"/>
    </xf>
    <xf numFmtId="0" fontId="0" fillId="0" borderId="0" xfId="0" applyFont="1"/>
    <xf numFmtId="0" fontId="11" fillId="8" borderId="1" xfId="0" applyFont="1" applyFill="1" applyBorder="1" applyAlignment="1">
      <alignment horizontal="center" vertical="center"/>
    </xf>
    <xf numFmtId="49" fontId="13" fillId="15" borderId="1" xfId="0" applyNumberFormat="1" applyFont="1" applyFill="1" applyBorder="1" applyAlignment="1">
      <alignment horizontal="center" vertical="center"/>
    </xf>
    <xf numFmtId="49" fontId="20" fillId="16" borderId="1" xfId="0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49" fontId="20" fillId="13" borderId="1" xfId="0" applyNumberFormat="1" applyFont="1" applyFill="1" applyBorder="1" applyAlignment="1">
      <alignment horizontal="center" vertical="center"/>
    </xf>
    <xf numFmtId="0" fontId="1" fillId="0" borderId="4" xfId="0" applyFont="1" applyBorder="1" applyAlignment="1">
      <alignment vertical="center" textRotation="90" wrapText="1"/>
    </xf>
    <xf numFmtId="0" fontId="1" fillId="0" borderId="3" xfId="0" applyFont="1" applyBorder="1" applyAlignment="1">
      <alignment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0" fontId="0" fillId="0" borderId="0" xfId="0" applyFill="1"/>
    <xf numFmtId="0" fontId="3" fillId="10" borderId="1" xfId="0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/>
    </xf>
    <xf numFmtId="0" fontId="21" fillId="0" borderId="1" xfId="0" applyFont="1" applyBorder="1"/>
    <xf numFmtId="0" fontId="24" fillId="0" borderId="1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7" fillId="0" borderId="1" xfId="0" applyFont="1" applyBorder="1" applyAlignment="1">
      <alignment horizontal="center"/>
    </xf>
    <xf numFmtId="0" fontId="25" fillId="0" borderId="1" xfId="0" applyFont="1" applyBorder="1" applyAlignment="1">
      <alignment horizontal="center"/>
    </xf>
    <xf numFmtId="0" fontId="17" fillId="0" borderId="1" xfId="0" applyFont="1" applyBorder="1"/>
    <xf numFmtId="0" fontId="0" fillId="0" borderId="1" xfId="0" applyBorder="1"/>
    <xf numFmtId="0" fontId="11" fillId="0" borderId="1" xfId="0" applyFont="1" applyBorder="1"/>
    <xf numFmtId="0" fontId="3" fillId="11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/>
    </xf>
    <xf numFmtId="0" fontId="2" fillId="0" borderId="10" xfId="0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/>
    </xf>
    <xf numFmtId="0" fontId="28" fillId="0" borderId="1" xfId="0" applyFont="1" applyFill="1" applyBorder="1" applyAlignment="1">
      <alignment horizontal="center"/>
    </xf>
    <xf numFmtId="0" fontId="6" fillId="0" borderId="9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textRotation="90" wrapText="1"/>
    </xf>
    <xf numFmtId="0" fontId="3" fillId="0" borderId="1" xfId="0" applyFont="1" applyBorder="1" applyAlignment="1">
      <alignment horizontal="center" vertical="center" textRotation="90" wrapText="1"/>
    </xf>
    <xf numFmtId="0" fontId="4" fillId="16" borderId="9" xfId="0" applyFont="1" applyFill="1" applyBorder="1" applyAlignment="1">
      <alignment horizontal="center" vertical="center"/>
    </xf>
    <xf numFmtId="49" fontId="5" fillId="0" borderId="10" xfId="0" applyNumberFormat="1" applyFont="1" applyFill="1" applyBorder="1" applyAlignment="1">
      <alignment horizontal="center" vertical="center"/>
    </xf>
    <xf numFmtId="49" fontId="5" fillId="0" borderId="1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horizontal="center" vertical="center"/>
    </xf>
    <xf numFmtId="49" fontId="11" fillId="0" borderId="10" xfId="0" applyNumberFormat="1" applyFont="1" applyFill="1" applyBorder="1" applyAlignment="1">
      <alignment horizontal="center" vertical="center"/>
    </xf>
    <xf numFmtId="49" fontId="7" fillId="0" borderId="1" xfId="0" applyNumberFormat="1" applyFont="1" applyBorder="1" applyAlignment="1">
      <alignment horizontal="center" vertical="center" textRotation="90" wrapText="1"/>
    </xf>
    <xf numFmtId="0" fontId="4" fillId="16" borderId="1" xfId="0" applyFont="1" applyFill="1" applyBorder="1" applyAlignment="1">
      <alignment horizontal="left"/>
    </xf>
    <xf numFmtId="0" fontId="4" fillId="16" borderId="2" xfId="0" applyFont="1" applyFill="1" applyBorder="1" applyAlignment="1">
      <alignment horizontal="left"/>
    </xf>
    <xf numFmtId="0" fontId="4" fillId="16" borderId="10" xfId="0" applyFont="1" applyFill="1" applyBorder="1" applyAlignment="1">
      <alignment horizontal="center" vertical="center"/>
    </xf>
    <xf numFmtId="0" fontId="4" fillId="13" borderId="1" xfId="0" applyFont="1" applyFill="1" applyBorder="1" applyAlignment="1">
      <alignment horizontal="left"/>
    </xf>
    <xf numFmtId="0" fontId="4" fillId="13" borderId="2" xfId="0" applyFont="1" applyFill="1" applyBorder="1" applyAlignment="1">
      <alignment horizontal="left"/>
    </xf>
    <xf numFmtId="1" fontId="4" fillId="13" borderId="1" xfId="0" applyNumberFormat="1" applyFont="1" applyFill="1" applyBorder="1" applyAlignment="1">
      <alignment horizontal="center"/>
    </xf>
    <xf numFmtId="0" fontId="4" fillId="13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left"/>
    </xf>
    <xf numFmtId="0" fontId="5" fillId="0" borderId="2" xfId="0" applyFont="1" applyFill="1" applyBorder="1" applyAlignment="1">
      <alignment horizontal="left"/>
    </xf>
    <xf numFmtId="0" fontId="5" fillId="0" borderId="1" xfId="0" applyFont="1" applyFill="1" applyBorder="1" applyAlignment="1">
      <alignment horizontal="center"/>
    </xf>
    <xf numFmtId="0" fontId="5" fillId="0" borderId="1" xfId="0" applyFont="1" applyBorder="1" applyAlignment="1">
      <alignment horizontal="right"/>
    </xf>
    <xf numFmtId="0" fontId="11" fillId="0" borderId="7" xfId="0" applyFont="1" applyBorder="1" applyAlignment="1"/>
    <xf numFmtId="0" fontId="21" fillId="0" borderId="1" xfId="0" applyFont="1" applyFill="1" applyBorder="1"/>
    <xf numFmtId="0" fontId="5" fillId="0" borderId="1" xfId="0" applyFont="1" applyFill="1" applyBorder="1"/>
    <xf numFmtId="0" fontId="2" fillId="0" borderId="1" xfId="0" applyFont="1" applyFill="1" applyBorder="1"/>
    <xf numFmtId="0" fontId="1" fillId="0" borderId="9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/>
    </xf>
    <xf numFmtId="0" fontId="1" fillId="10" borderId="5" xfId="0" applyFont="1" applyFill="1" applyBorder="1" applyAlignment="1">
      <alignment horizontal="center" vertical="center" textRotation="90" wrapText="1"/>
    </xf>
    <xf numFmtId="0" fontId="1" fillId="10" borderId="6" xfId="0" applyFont="1" applyFill="1" applyBorder="1" applyAlignment="1">
      <alignment horizontal="center" vertical="center" textRotation="90" wrapText="1"/>
    </xf>
    <xf numFmtId="0" fontId="1" fillId="10" borderId="1" xfId="0" applyFont="1" applyFill="1" applyBorder="1" applyAlignment="1">
      <alignment horizontal="center" vertical="center" textRotation="90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5" fillId="0" borderId="0" xfId="0" applyFont="1" applyFill="1" applyBorder="1"/>
    <xf numFmtId="0" fontId="30" fillId="0" borderId="0" xfId="0" applyFont="1" applyFill="1" applyBorder="1" applyAlignment="1">
      <alignment horizontal="center"/>
    </xf>
    <xf numFmtId="0" fontId="30" fillId="0" borderId="0" xfId="0" applyFont="1" applyBorder="1" applyAlignment="1">
      <alignment horizontal="center"/>
    </xf>
    <xf numFmtId="49" fontId="5" fillId="0" borderId="2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left" vertical="center"/>
    </xf>
    <xf numFmtId="0" fontId="4" fillId="17" borderId="1" xfId="0" applyFont="1" applyFill="1" applyBorder="1" applyAlignment="1">
      <alignment horizontal="left" vertical="center" wrapText="1"/>
    </xf>
    <xf numFmtId="49" fontId="22" fillId="17" borderId="1" xfId="0" applyNumberFormat="1" applyFont="1" applyFill="1" applyBorder="1" applyAlignment="1">
      <alignment horizontal="center" vertical="center"/>
    </xf>
    <xf numFmtId="2" fontId="5" fillId="0" borderId="1" xfId="0" applyNumberFormat="1" applyFont="1" applyFill="1" applyBorder="1" applyAlignment="1">
      <alignment horizontal="center" vertical="center"/>
    </xf>
    <xf numFmtId="49" fontId="0" fillId="17" borderId="1" xfId="0" applyNumberFormat="1" applyFont="1" applyFill="1" applyBorder="1" applyAlignment="1">
      <alignment horizontal="center" vertical="center"/>
    </xf>
    <xf numFmtId="0" fontId="4" fillId="17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0" fontId="4" fillId="17" borderId="2" xfId="0" applyFont="1" applyFill="1" applyBorder="1" applyAlignment="1">
      <alignment horizontal="left" vertical="center" wrapText="1"/>
    </xf>
    <xf numFmtId="0" fontId="11" fillId="17" borderId="1" xfId="0" applyFont="1" applyFill="1" applyBorder="1" applyAlignment="1">
      <alignment horizontal="center" vertical="center"/>
    </xf>
    <xf numFmtId="1" fontId="4" fillId="16" borderId="10" xfId="0" applyNumberFormat="1" applyFont="1" applyFill="1" applyBorder="1" applyAlignment="1">
      <alignment horizontal="center" vertical="center"/>
    </xf>
    <xf numFmtId="1" fontId="5" fillId="0" borderId="1" xfId="0" applyNumberFormat="1" applyFont="1" applyFill="1" applyBorder="1" applyAlignment="1">
      <alignment horizontal="center" vertical="center"/>
    </xf>
    <xf numFmtId="49" fontId="5" fillId="0" borderId="1" xfId="0" applyNumberFormat="1" applyFont="1" applyFill="1" applyBorder="1" applyAlignment="1">
      <alignment horizontal="center"/>
    </xf>
    <xf numFmtId="1" fontId="4" fillId="13" borderId="1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5" fillId="0" borderId="5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0" fontId="29" fillId="0" borderId="10" xfId="0" applyFont="1" applyFill="1" applyBorder="1" applyAlignment="1">
      <alignment horizontal="center" vertical="center"/>
    </xf>
    <xf numFmtId="10" fontId="0" fillId="0" borderId="0" xfId="0" applyNumberFormat="1"/>
    <xf numFmtId="0" fontId="3" fillId="0" borderId="10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3" fillId="11" borderId="10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3" fillId="9" borderId="9" xfId="0" applyFont="1" applyFill="1" applyBorder="1" applyAlignment="1">
      <alignment horizontal="center" vertical="center"/>
    </xf>
    <xf numFmtId="164" fontId="6" fillId="8" borderId="1" xfId="0" applyNumberFormat="1" applyFont="1" applyFill="1" applyBorder="1" applyAlignment="1">
      <alignment horizontal="center" vertical="center"/>
    </xf>
    <xf numFmtId="164" fontId="6" fillId="0" borderId="1" xfId="0" applyNumberFormat="1" applyFont="1" applyBorder="1" applyAlignment="1">
      <alignment horizontal="center" vertical="center"/>
    </xf>
    <xf numFmtId="0" fontId="0" fillId="8" borderId="0" xfId="0" applyFill="1"/>
    <xf numFmtId="0" fontId="3" fillId="9" borderId="17" xfId="0" applyFont="1" applyFill="1" applyBorder="1" applyAlignment="1">
      <alignment horizontal="center" vertical="center" wrapText="1"/>
    </xf>
    <xf numFmtId="164" fontId="2" fillId="0" borderId="0" xfId="0" applyNumberFormat="1" applyFont="1"/>
    <xf numFmtId="0" fontId="5" fillId="8" borderId="1" xfId="0" applyFont="1" applyFill="1" applyBorder="1" applyAlignment="1">
      <alignment horizontal="left" vertical="center" wrapText="1"/>
    </xf>
    <xf numFmtId="0" fontId="5" fillId="8" borderId="2" xfId="0" applyFont="1" applyFill="1" applyBorder="1" applyAlignment="1">
      <alignment horizontal="left" vertical="center" wrapText="1"/>
    </xf>
    <xf numFmtId="49" fontId="22" fillId="8" borderId="1" xfId="0" applyNumberFormat="1" applyFont="1" applyFill="1" applyBorder="1" applyAlignment="1">
      <alignment horizontal="center" vertical="center"/>
    </xf>
    <xf numFmtId="0" fontId="4" fillId="11" borderId="1" xfId="0" applyFont="1" applyFill="1" applyBorder="1" applyAlignment="1">
      <alignment horizontal="center" vertical="center"/>
    </xf>
    <xf numFmtId="0" fontId="3" fillId="10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5" fillId="8" borderId="1" xfId="0" applyFont="1" applyFill="1" applyBorder="1" applyAlignment="1">
      <alignment horizontal="center"/>
    </xf>
    <xf numFmtId="0" fontId="11" fillId="0" borderId="9" xfId="0" applyFont="1" applyBorder="1" applyAlignment="1">
      <alignment horizontal="left" vertical="center" wrapText="1"/>
    </xf>
    <xf numFmtId="0" fontId="5" fillId="0" borderId="10" xfId="0" applyFont="1" applyFill="1" applyBorder="1"/>
    <xf numFmtId="0" fontId="5" fillId="0" borderId="10" xfId="0" applyFont="1" applyFill="1" applyBorder="1" applyAlignment="1">
      <alignment horizontal="center"/>
    </xf>
    <xf numFmtId="1" fontId="3" fillId="9" borderId="1" xfId="0" applyNumberFormat="1" applyFont="1" applyFill="1" applyBorder="1" applyAlignment="1">
      <alignment horizontal="center" vertical="center" wrapText="1"/>
    </xf>
    <xf numFmtId="0" fontId="0" fillId="18" borderId="1" xfId="0" applyFill="1" applyBorder="1"/>
    <xf numFmtId="0" fontId="0" fillId="19" borderId="1" xfId="0" applyFill="1" applyBorder="1"/>
    <xf numFmtId="0" fontId="11" fillId="9" borderId="1" xfId="0" applyFont="1" applyFill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/>
    </xf>
    <xf numFmtId="0" fontId="9" fillId="8" borderId="2" xfId="0" applyFont="1" applyFill="1" applyBorder="1" applyAlignment="1">
      <alignment horizontal="center" vertical="center"/>
    </xf>
    <xf numFmtId="0" fontId="3" fillId="11" borderId="17" xfId="0" applyFont="1" applyFill="1" applyBorder="1" applyAlignment="1">
      <alignment vertical="center" wrapText="1"/>
    </xf>
    <xf numFmtId="0" fontId="3" fillId="11" borderId="9" xfId="0" applyFont="1" applyFill="1" applyBorder="1" applyAlignment="1">
      <alignment vertical="center" wrapText="1"/>
    </xf>
    <xf numFmtId="0" fontId="3" fillId="9" borderId="10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1" fontId="3" fillId="9" borderId="10" xfId="0" applyNumberFormat="1" applyFont="1" applyFill="1" applyBorder="1" applyAlignment="1">
      <alignment horizontal="center" vertical="center" wrapText="1"/>
    </xf>
    <xf numFmtId="1" fontId="3" fillId="9" borderId="9" xfId="0" applyNumberFormat="1" applyFont="1" applyFill="1" applyBorder="1" applyAlignment="1">
      <alignment horizontal="center" vertical="center" wrapText="1"/>
    </xf>
    <xf numFmtId="0" fontId="6" fillId="6" borderId="10" xfId="0" applyFont="1" applyFill="1" applyBorder="1" applyAlignment="1">
      <alignment horizontal="center"/>
    </xf>
    <xf numFmtId="0" fontId="6" fillId="6" borderId="9" xfId="0" applyFont="1" applyFill="1" applyBorder="1" applyAlignment="1">
      <alignment horizontal="center"/>
    </xf>
    <xf numFmtId="0" fontId="1" fillId="0" borderId="10" xfId="0" applyFont="1" applyBorder="1" applyAlignment="1">
      <alignment horizontal="center" vertical="center" textRotation="90" wrapText="1"/>
    </xf>
    <xf numFmtId="0" fontId="1" fillId="0" borderId="9" xfId="0" applyFont="1" applyBorder="1" applyAlignment="1">
      <alignment horizontal="center" vertical="center" textRotation="90" wrapText="1"/>
    </xf>
    <xf numFmtId="0" fontId="3" fillId="9" borderId="9" xfId="0" applyFont="1" applyFill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 wrapText="1"/>
    </xf>
    <xf numFmtId="0" fontId="3" fillId="8" borderId="9" xfId="0" applyFont="1" applyFill="1" applyBorder="1" applyAlignment="1">
      <alignment horizontal="center" vertical="center" wrapText="1"/>
    </xf>
    <xf numFmtId="0" fontId="3" fillId="9" borderId="10" xfId="0" applyFont="1" applyFill="1" applyBorder="1" applyAlignment="1">
      <alignment horizontal="left" vertical="center" wrapText="1"/>
    </xf>
    <xf numFmtId="0" fontId="3" fillId="9" borderId="9" xfId="0" applyFont="1" applyFill="1" applyBorder="1" applyAlignment="1">
      <alignment horizontal="left" vertical="center" wrapText="1"/>
    </xf>
    <xf numFmtId="0" fontId="1" fillId="0" borderId="11" xfId="0" applyFont="1" applyBorder="1" applyAlignment="1">
      <alignment horizontal="center" vertical="center" textRotation="90" wrapText="1"/>
    </xf>
    <xf numFmtId="0" fontId="1" fillId="0" borderId="15" xfId="0" applyFont="1" applyBorder="1" applyAlignment="1">
      <alignment horizontal="center" vertical="center" textRotation="90" wrapText="1"/>
    </xf>
    <xf numFmtId="0" fontId="1" fillId="0" borderId="7" xfId="0" applyFont="1" applyBorder="1" applyAlignment="1">
      <alignment horizontal="center" vertical="center" textRotation="90" wrapText="1"/>
    </xf>
    <xf numFmtId="0" fontId="1" fillId="0" borderId="8" xfId="0" applyFont="1" applyBorder="1" applyAlignment="1">
      <alignment horizontal="center" vertical="center" textRotation="90" wrapText="1"/>
    </xf>
    <xf numFmtId="164" fontId="3" fillId="8" borderId="10" xfId="0" applyNumberFormat="1" applyFont="1" applyFill="1" applyBorder="1" applyAlignment="1">
      <alignment horizontal="center" vertical="center" wrapText="1"/>
    </xf>
    <xf numFmtId="164" fontId="3" fillId="8" borderId="9" xfId="0" applyNumberFormat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textRotation="90" wrapText="1"/>
    </xf>
    <xf numFmtId="0" fontId="1" fillId="0" borderId="6" xfId="0" applyFont="1" applyBorder="1" applyAlignment="1">
      <alignment horizontal="center" vertical="center" textRotation="90" wrapText="1"/>
    </xf>
    <xf numFmtId="0" fontId="1" fillId="0" borderId="1" xfId="0" applyFont="1" applyBorder="1" applyAlignment="1">
      <alignment horizontal="center" vertical="center" textRotation="90" wrapText="1"/>
    </xf>
    <xf numFmtId="0" fontId="1" fillId="0" borderId="11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1" fillId="0" borderId="15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3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1" fontId="1" fillId="18" borderId="5" xfId="0" applyNumberFormat="1" applyFont="1" applyFill="1" applyBorder="1" applyAlignment="1">
      <alignment horizontal="center" vertical="center" wrapText="1"/>
    </xf>
    <xf numFmtId="1" fontId="1" fillId="18" borderId="6" xfId="0" applyNumberFormat="1" applyFont="1" applyFill="1" applyBorder="1" applyAlignment="1">
      <alignment horizontal="center" vertical="center" wrapText="1"/>
    </xf>
    <xf numFmtId="0" fontId="1" fillId="10" borderId="10" xfId="0" applyFont="1" applyFill="1" applyBorder="1" applyAlignment="1">
      <alignment horizontal="center" vertical="center" textRotation="90" wrapText="1"/>
    </xf>
    <xf numFmtId="0" fontId="1" fillId="10" borderId="9" xfId="0" applyFont="1" applyFill="1" applyBorder="1" applyAlignment="1">
      <alignment horizontal="center" vertical="center" textRotation="90" wrapText="1"/>
    </xf>
    <xf numFmtId="1" fontId="3" fillId="18" borderId="10" xfId="0" applyNumberFormat="1" applyFont="1" applyFill="1" applyBorder="1" applyAlignment="1">
      <alignment vertical="center" wrapText="1"/>
    </xf>
    <xf numFmtId="1" fontId="3" fillId="18" borderId="9" xfId="0" applyNumberFormat="1" applyFont="1" applyFill="1" applyBorder="1" applyAlignment="1">
      <alignment vertical="center" wrapText="1"/>
    </xf>
    <xf numFmtId="0" fontId="0" fillId="0" borderId="1" xfId="0" applyBorder="1" applyAlignment="1">
      <alignment horizontal="center"/>
    </xf>
    <xf numFmtId="0" fontId="1" fillId="0" borderId="17" xfId="0" applyFont="1" applyBorder="1" applyAlignment="1">
      <alignment horizontal="center" vertical="center" textRotation="90" wrapText="1"/>
    </xf>
    <xf numFmtId="0" fontId="3" fillId="3" borderId="10" xfId="0" applyFont="1" applyFill="1" applyBorder="1" applyAlignment="1">
      <alignment horizontal="center" vertical="center" wrapText="1"/>
    </xf>
    <xf numFmtId="0" fontId="3" fillId="3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0" fontId="3" fillId="11" borderId="9" xfId="0" applyFont="1" applyFill="1" applyBorder="1" applyAlignment="1">
      <alignment horizontal="center" vertical="center" wrapText="1"/>
    </xf>
    <xf numFmtId="0" fontId="3" fillId="5" borderId="17" xfId="0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left" vertical="center" textRotation="90" wrapText="1"/>
    </xf>
    <xf numFmtId="0" fontId="1" fillId="0" borderId="15" xfId="0" applyFont="1" applyBorder="1" applyAlignment="1">
      <alignment horizontal="left" vertical="center" textRotation="90" wrapText="1"/>
    </xf>
    <xf numFmtId="0" fontId="1" fillId="0" borderId="7" xfId="0" applyFont="1" applyBorder="1" applyAlignment="1">
      <alignment horizontal="left" vertical="center" textRotation="90" wrapText="1"/>
    </xf>
    <xf numFmtId="0" fontId="1" fillId="0" borderId="8" xfId="0" applyFont="1" applyBorder="1" applyAlignment="1">
      <alignment horizontal="left" vertical="center" textRotation="90" wrapText="1"/>
    </xf>
    <xf numFmtId="0" fontId="3" fillId="6" borderId="10" xfId="0" applyFont="1" applyFill="1" applyBorder="1" applyAlignment="1">
      <alignment horizontal="center" vertical="center" wrapText="1"/>
    </xf>
    <xf numFmtId="0" fontId="3" fillId="6" borderId="17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1" fillId="11" borderId="10" xfId="0" applyFont="1" applyFill="1" applyBorder="1" applyAlignment="1">
      <alignment horizontal="center" vertical="center" textRotation="90" wrapText="1"/>
    </xf>
    <xf numFmtId="0" fontId="1" fillId="11" borderId="9" xfId="0" applyFont="1" applyFill="1" applyBorder="1" applyAlignment="1">
      <alignment horizontal="center" vertical="center" textRotation="90" wrapText="1"/>
    </xf>
    <xf numFmtId="0" fontId="3" fillId="0" borderId="17" xfId="0" applyFont="1" applyFill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 textRotation="90" wrapText="1"/>
    </xf>
    <xf numFmtId="0" fontId="1" fillId="0" borderId="4" xfId="0" applyFont="1" applyBorder="1" applyAlignment="1">
      <alignment horizontal="center" vertical="center" textRotation="90" wrapText="1"/>
    </xf>
    <xf numFmtId="0" fontId="1" fillId="0" borderId="3" xfId="0" applyFont="1" applyBorder="1" applyAlignment="1">
      <alignment horizontal="center" vertical="center" textRotation="90" wrapText="1"/>
    </xf>
    <xf numFmtId="0" fontId="3" fillId="10" borderId="10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textRotation="90" wrapText="1"/>
    </xf>
    <xf numFmtId="0" fontId="3" fillId="0" borderId="4" xfId="0" applyFont="1" applyBorder="1" applyAlignment="1">
      <alignment horizontal="center" vertical="center" textRotation="90" wrapText="1"/>
    </xf>
    <xf numFmtId="0" fontId="1" fillId="0" borderId="16" xfId="0" applyFont="1" applyBorder="1" applyAlignment="1">
      <alignment horizontal="center" vertical="center" textRotation="90" wrapText="1"/>
    </xf>
    <xf numFmtId="0" fontId="1" fillId="0" borderId="0" xfId="0" applyFont="1" applyBorder="1" applyAlignment="1">
      <alignment horizontal="center" vertical="center" textRotation="90" wrapText="1"/>
    </xf>
    <xf numFmtId="0" fontId="3" fillId="0" borderId="2" xfId="0" applyFont="1" applyBorder="1" applyAlignment="1">
      <alignment horizontal="center" vertical="center" textRotation="90" wrapText="1"/>
    </xf>
    <xf numFmtId="0" fontId="3" fillId="0" borderId="3" xfId="0" applyFont="1" applyBorder="1" applyAlignment="1">
      <alignment horizontal="center" vertical="center" textRotation="90" wrapText="1"/>
    </xf>
    <xf numFmtId="0" fontId="3" fillId="0" borderId="11" xfId="0" applyFont="1" applyBorder="1" applyAlignment="1">
      <alignment horizontal="center" vertical="center" wrapText="1"/>
    </xf>
    <xf numFmtId="0" fontId="3" fillId="0" borderId="1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textRotation="90"/>
    </xf>
    <xf numFmtId="0" fontId="8" fillId="0" borderId="4" xfId="0" applyFont="1" applyBorder="1" applyAlignment="1">
      <alignment horizontal="center" textRotation="90"/>
    </xf>
    <xf numFmtId="0" fontId="8" fillId="0" borderId="3" xfId="0" applyFont="1" applyBorder="1" applyAlignment="1">
      <alignment horizontal="center" textRotation="90"/>
    </xf>
    <xf numFmtId="14" fontId="1" fillId="0" borderId="15" xfId="0" applyNumberFormat="1" applyFont="1" applyBorder="1" applyAlignment="1">
      <alignment horizontal="center" vertical="center" textRotation="90" wrapText="1"/>
    </xf>
    <xf numFmtId="0" fontId="1" fillId="0" borderId="13" xfId="0" applyFont="1" applyBorder="1" applyAlignment="1">
      <alignment horizontal="center" vertical="center" textRotation="90" wrapText="1"/>
    </xf>
    <xf numFmtId="0" fontId="0" fillId="10" borderId="10" xfId="0" applyFill="1" applyBorder="1" applyAlignment="1">
      <alignment horizontal="center" vertical="center"/>
    </xf>
    <xf numFmtId="0" fontId="0" fillId="10" borderId="9" xfId="0" applyFill="1" applyBorder="1" applyAlignment="1">
      <alignment horizontal="center" vertical="center"/>
    </xf>
    <xf numFmtId="0" fontId="0" fillId="10" borderId="10" xfId="0" applyFill="1" applyBorder="1" applyAlignment="1">
      <alignment horizontal="center"/>
    </xf>
    <xf numFmtId="0" fontId="0" fillId="10" borderId="9" xfId="0" applyFill="1" applyBorder="1" applyAlignment="1">
      <alignment horizontal="center"/>
    </xf>
    <xf numFmtId="49" fontId="7" fillId="4" borderId="10" xfId="0" applyNumberFormat="1" applyFont="1" applyFill="1" applyBorder="1" applyAlignment="1">
      <alignment horizontal="center" vertical="center"/>
    </xf>
    <xf numFmtId="49" fontId="7" fillId="4" borderId="9" xfId="0" applyNumberFormat="1" applyFont="1" applyFill="1" applyBorder="1" applyAlignment="1">
      <alignment horizontal="center" vertical="center"/>
    </xf>
    <xf numFmtId="0" fontId="27" fillId="11" borderId="10" xfId="0" applyFont="1" applyFill="1" applyBorder="1" applyAlignment="1">
      <alignment horizontal="center" vertical="center" wrapText="1"/>
    </xf>
    <xf numFmtId="0" fontId="27" fillId="11" borderId="9" xfId="0" applyFont="1" applyFill="1" applyBorder="1" applyAlignment="1">
      <alignment horizontal="center" vertical="center" wrapText="1"/>
    </xf>
    <xf numFmtId="1" fontId="3" fillId="0" borderId="10" xfId="0" applyNumberFormat="1" applyFont="1" applyFill="1" applyBorder="1" applyAlignment="1">
      <alignment horizontal="center" vertical="center" wrapText="1"/>
    </xf>
    <xf numFmtId="1" fontId="3" fillId="0" borderId="9" xfId="0" applyNumberFormat="1" applyFont="1" applyFill="1" applyBorder="1" applyAlignment="1">
      <alignment horizontal="center" vertical="center" wrapText="1"/>
    </xf>
    <xf numFmtId="0" fontId="12" fillId="0" borderId="10" xfId="0" applyFont="1" applyBorder="1" applyAlignment="1">
      <alignment horizontal="center" vertical="center" wrapText="1"/>
    </xf>
    <xf numFmtId="0" fontId="12" fillId="0" borderId="9" xfId="0" applyFont="1" applyBorder="1" applyAlignment="1">
      <alignment horizontal="center" vertical="center" wrapText="1"/>
    </xf>
    <xf numFmtId="0" fontId="3" fillId="4" borderId="10" xfId="0" applyFont="1" applyFill="1" applyBorder="1" applyAlignment="1">
      <alignment horizontal="center" vertical="center" wrapText="1"/>
    </xf>
    <xf numFmtId="0" fontId="3" fillId="4" borderId="17" xfId="0" applyFont="1" applyFill="1" applyBorder="1" applyAlignment="1">
      <alignment horizontal="center" vertical="center" wrapText="1"/>
    </xf>
    <xf numFmtId="0" fontId="3" fillId="4" borderId="9" xfId="0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vertical="center" wrapText="1"/>
    </xf>
    <xf numFmtId="0" fontId="3" fillId="0" borderId="9" xfId="0" applyFont="1" applyBorder="1" applyAlignment="1">
      <alignment horizontal="center" vertical="center" wrapText="1"/>
    </xf>
    <xf numFmtId="0" fontId="3" fillId="8" borderId="10" xfId="0" applyFont="1" applyFill="1" applyBorder="1" applyAlignment="1">
      <alignment horizontal="left" vertical="center" wrapText="1"/>
    </xf>
    <xf numFmtId="0" fontId="3" fillId="8" borderId="9" xfId="0" applyFont="1" applyFill="1" applyBorder="1" applyAlignment="1">
      <alignment horizontal="left" vertical="center" wrapText="1"/>
    </xf>
    <xf numFmtId="0" fontId="3" fillId="10" borderId="10" xfId="0" applyFont="1" applyFill="1" applyBorder="1" applyAlignment="1">
      <alignment horizontal="left" vertical="center" wrapText="1"/>
    </xf>
    <xf numFmtId="0" fontId="3" fillId="10" borderId="9" xfId="0" applyFont="1" applyFill="1" applyBorder="1" applyAlignment="1">
      <alignment horizontal="left" vertical="center" wrapText="1"/>
    </xf>
    <xf numFmtId="0" fontId="3" fillId="11" borderId="10" xfId="0" applyFont="1" applyFill="1" applyBorder="1" applyAlignment="1">
      <alignment horizontal="center" vertical="center" textRotation="255" wrapText="1"/>
    </xf>
    <xf numFmtId="0" fontId="3" fillId="11" borderId="9" xfId="0" applyFont="1" applyFill="1" applyBorder="1" applyAlignment="1">
      <alignment horizontal="center" vertical="center" textRotation="255" wrapText="1"/>
    </xf>
    <xf numFmtId="0" fontId="3" fillId="18" borderId="10" xfId="0" applyFont="1" applyFill="1" applyBorder="1" applyAlignment="1">
      <alignment horizontal="center" vertical="center" wrapText="1"/>
    </xf>
    <xf numFmtId="0" fontId="3" fillId="18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center" vertical="center" wrapText="1"/>
    </xf>
    <xf numFmtId="0" fontId="3" fillId="5" borderId="9" xfId="0" applyFont="1" applyFill="1" applyBorder="1" applyAlignment="1">
      <alignment horizontal="center" vertical="center" wrapText="1"/>
    </xf>
    <xf numFmtId="0" fontId="3" fillId="5" borderId="10" xfId="0" applyFont="1" applyFill="1" applyBorder="1" applyAlignment="1">
      <alignment horizontal="left" vertical="center" wrapText="1"/>
    </xf>
    <xf numFmtId="0" fontId="3" fillId="5" borderId="9" xfId="0" applyFont="1" applyFill="1" applyBorder="1" applyAlignment="1">
      <alignment horizontal="left" vertical="center" wrapText="1"/>
    </xf>
    <xf numFmtId="0" fontId="3" fillId="4" borderId="10" xfId="0" applyFont="1" applyFill="1" applyBorder="1" applyAlignment="1">
      <alignment horizontal="left" vertical="center" wrapText="1"/>
    </xf>
    <xf numFmtId="0" fontId="3" fillId="4" borderId="9" xfId="0" applyFont="1" applyFill="1" applyBorder="1" applyAlignment="1">
      <alignment horizontal="left" vertical="center" wrapText="1"/>
    </xf>
    <xf numFmtId="0" fontId="3" fillId="0" borderId="10" xfId="0" applyFont="1" applyFill="1" applyBorder="1" applyAlignment="1">
      <alignment horizontal="left" vertical="center" wrapText="1"/>
    </xf>
    <xf numFmtId="0" fontId="3" fillId="0" borderId="9" xfId="0" applyFont="1" applyFill="1" applyBorder="1" applyAlignment="1">
      <alignment horizontal="left" vertical="center" wrapText="1"/>
    </xf>
    <xf numFmtId="164" fontId="3" fillId="5" borderId="17" xfId="0" applyNumberFormat="1" applyFont="1" applyFill="1" applyBorder="1" applyAlignment="1">
      <alignment horizontal="center" vertical="center" wrapText="1"/>
    </xf>
    <xf numFmtId="1" fontId="3" fillId="18" borderId="10" xfId="0" applyNumberFormat="1" applyFont="1" applyFill="1" applyBorder="1" applyAlignment="1">
      <alignment horizontal="center" vertical="center" wrapText="1"/>
    </xf>
    <xf numFmtId="1" fontId="3" fillId="18" borderId="9" xfId="0" applyNumberFormat="1" applyFont="1" applyFill="1" applyBorder="1" applyAlignment="1">
      <alignment horizontal="center" vertical="center" wrapText="1"/>
    </xf>
    <xf numFmtId="0" fontId="4" fillId="0" borderId="10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49" fontId="7" fillId="0" borderId="2" xfId="0" applyNumberFormat="1" applyFont="1" applyBorder="1" applyAlignment="1">
      <alignment horizontal="center" vertical="center" textRotation="90" wrapText="1"/>
    </xf>
    <xf numFmtId="49" fontId="7" fillId="0" borderId="4" xfId="0" applyNumberFormat="1" applyFont="1" applyBorder="1" applyAlignment="1">
      <alignment horizontal="center" vertical="center" textRotation="90" wrapText="1"/>
    </xf>
    <xf numFmtId="49" fontId="7" fillId="0" borderId="3" xfId="0" applyNumberFormat="1" applyFont="1" applyBorder="1" applyAlignment="1">
      <alignment horizontal="center" vertical="center" textRotation="90" wrapText="1"/>
    </xf>
    <xf numFmtId="0" fontId="16" fillId="0" borderId="7" xfId="0" applyFont="1" applyBorder="1" applyAlignment="1">
      <alignment horizontal="left"/>
    </xf>
    <xf numFmtId="0" fontId="16" fillId="0" borderId="0" xfId="0" applyFont="1" applyBorder="1" applyAlignment="1">
      <alignment horizontal="left"/>
    </xf>
    <xf numFmtId="0" fontId="16" fillId="0" borderId="8" xfId="0" applyFont="1" applyBorder="1" applyAlignment="1">
      <alignment horizontal="left"/>
    </xf>
    <xf numFmtId="0" fontId="6" fillId="0" borderId="10" xfId="0" applyFont="1" applyBorder="1" applyAlignment="1">
      <alignment horizontal="left" vertical="center" wrapText="1"/>
    </xf>
    <xf numFmtId="0" fontId="6" fillId="0" borderId="17" xfId="0" applyFont="1" applyBorder="1" applyAlignment="1">
      <alignment horizontal="left" vertical="center" wrapText="1"/>
    </xf>
    <xf numFmtId="0" fontId="6" fillId="0" borderId="9" xfId="0" applyFont="1" applyBorder="1" applyAlignment="1">
      <alignment horizontal="left" vertical="center" wrapText="1"/>
    </xf>
    <xf numFmtId="0" fontId="7" fillId="7" borderId="2" xfId="0" applyFont="1" applyFill="1" applyBorder="1" applyAlignment="1">
      <alignment horizontal="center" vertical="center" textRotation="90" wrapText="1"/>
    </xf>
    <xf numFmtId="0" fontId="7" fillId="7" borderId="4" xfId="0" applyFont="1" applyFill="1" applyBorder="1" applyAlignment="1">
      <alignment horizontal="center" vertical="center" textRotation="90" wrapText="1"/>
    </xf>
    <xf numFmtId="0" fontId="7" fillId="7" borderId="3" xfId="0" applyFont="1" applyFill="1" applyBorder="1" applyAlignment="1">
      <alignment horizontal="center" vertical="center" textRotation="90" wrapText="1"/>
    </xf>
    <xf numFmtId="0" fontId="7" fillId="5" borderId="2" xfId="0" applyFont="1" applyFill="1" applyBorder="1" applyAlignment="1">
      <alignment horizontal="center" vertical="center" textRotation="90" wrapText="1"/>
    </xf>
    <xf numFmtId="0" fontId="7" fillId="5" borderId="4" xfId="0" applyFont="1" applyFill="1" applyBorder="1" applyAlignment="1">
      <alignment horizontal="center" vertical="center" textRotation="90" wrapText="1"/>
    </xf>
    <xf numFmtId="0" fontId="7" fillId="5" borderId="3" xfId="0" applyFont="1" applyFill="1" applyBorder="1" applyAlignment="1">
      <alignment horizontal="center" vertical="center" textRotation="90" wrapText="1"/>
    </xf>
    <xf numFmtId="49" fontId="22" fillId="8" borderId="2" xfId="0" applyNumberFormat="1" applyFont="1" applyFill="1" applyBorder="1" applyAlignment="1">
      <alignment horizontal="center" vertical="center"/>
    </xf>
    <xf numFmtId="49" fontId="22" fillId="8" borderId="4" xfId="0" applyNumberFormat="1" applyFont="1" applyFill="1" applyBorder="1" applyAlignment="1">
      <alignment horizontal="center" vertical="center"/>
    </xf>
    <xf numFmtId="49" fontId="22" fillId="8" borderId="3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left"/>
    </xf>
    <xf numFmtId="0" fontId="16" fillId="0" borderId="13" xfId="0" applyFont="1" applyBorder="1" applyAlignment="1">
      <alignment horizontal="left"/>
    </xf>
    <xf numFmtId="0" fontId="16" fillId="0" borderId="6" xfId="0" applyFont="1" applyBorder="1" applyAlignment="1">
      <alignment horizontal="left"/>
    </xf>
    <xf numFmtId="0" fontId="4" fillId="16" borderId="10" xfId="0" applyFont="1" applyFill="1" applyBorder="1" applyAlignment="1">
      <alignment horizontal="left" vertical="center"/>
    </xf>
    <xf numFmtId="0" fontId="4" fillId="16" borderId="9" xfId="0" applyFont="1" applyFill="1" applyBorder="1" applyAlignment="1">
      <alignment horizontal="left" vertical="center"/>
    </xf>
    <xf numFmtId="0" fontId="4" fillId="0" borderId="11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15" xfId="0" applyFont="1" applyBorder="1" applyAlignment="1">
      <alignment horizontal="left" vertical="center" wrapText="1"/>
    </xf>
    <xf numFmtId="0" fontId="4" fillId="0" borderId="2" xfId="0" applyFont="1" applyBorder="1" applyAlignment="1">
      <alignment horizontal="center" vertical="center" textRotation="90"/>
    </xf>
    <xf numFmtId="0" fontId="4" fillId="0" borderId="4" xfId="0" applyFont="1" applyBorder="1" applyAlignment="1">
      <alignment horizontal="center" vertical="center" textRotation="90"/>
    </xf>
    <xf numFmtId="0" fontId="4" fillId="0" borderId="3" xfId="0" applyFont="1" applyBorder="1" applyAlignment="1">
      <alignment horizontal="center" vertical="center" textRotation="90"/>
    </xf>
    <xf numFmtId="0" fontId="16" fillId="0" borderId="11" xfId="0" applyFont="1" applyBorder="1" applyAlignment="1">
      <alignment horizontal="left"/>
    </xf>
    <xf numFmtId="0" fontId="16" fillId="0" borderId="16" xfId="0" applyFont="1" applyBorder="1" applyAlignment="1">
      <alignment horizontal="left"/>
    </xf>
    <xf numFmtId="0" fontId="16" fillId="0" borderId="15" xfId="0" applyFont="1" applyBorder="1" applyAlignment="1">
      <alignment horizontal="left"/>
    </xf>
    <xf numFmtId="0" fontId="11" fillId="0" borderId="5" xfId="0" applyFont="1" applyBorder="1" applyAlignment="1">
      <alignment horizontal="left" vertical="center"/>
    </xf>
    <xf numFmtId="0" fontId="11" fillId="0" borderId="13" xfId="0" applyFont="1" applyBorder="1" applyAlignment="1">
      <alignment horizontal="left" vertical="center"/>
    </xf>
    <xf numFmtId="0" fontId="11" fillId="0" borderId="6" xfId="0" applyFont="1" applyBorder="1" applyAlignment="1">
      <alignment horizontal="left" vertical="center"/>
    </xf>
    <xf numFmtId="2" fontId="5" fillId="0" borderId="2" xfId="0" applyNumberFormat="1" applyFont="1" applyFill="1" applyBorder="1" applyAlignment="1">
      <alignment horizontal="center" vertical="center"/>
    </xf>
    <xf numFmtId="2" fontId="5" fillId="0" borderId="3" xfId="0" applyNumberFormat="1" applyFont="1" applyFill="1" applyBorder="1" applyAlignment="1">
      <alignment horizontal="center" vertical="center"/>
    </xf>
    <xf numFmtId="0" fontId="18" fillId="0" borderId="13" xfId="0" applyFont="1" applyFill="1" applyBorder="1" applyAlignment="1">
      <alignment horizontal="center"/>
    </xf>
    <xf numFmtId="0" fontId="7" fillId="0" borderId="11" xfId="0" applyFont="1" applyBorder="1" applyAlignment="1">
      <alignment horizontal="center" vertical="center" wrapText="1"/>
    </xf>
    <xf numFmtId="0" fontId="7" fillId="0" borderId="16" xfId="0" applyFont="1" applyBorder="1" applyAlignment="1">
      <alignment horizontal="center" vertical="center" wrapText="1"/>
    </xf>
    <xf numFmtId="0" fontId="7" fillId="0" borderId="15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 wrapText="1"/>
    </xf>
    <xf numFmtId="0" fontId="7" fillId="0" borderId="6" xfId="0" applyFont="1" applyBorder="1" applyAlignment="1">
      <alignment horizontal="center" vertical="center" wrapText="1"/>
    </xf>
    <xf numFmtId="0" fontId="0" fillId="0" borderId="17" xfId="0" applyBorder="1"/>
    <xf numFmtId="0" fontId="0" fillId="0" borderId="9" xfId="0" applyBorder="1"/>
    <xf numFmtId="0" fontId="9" fillId="0" borderId="2" xfId="0" applyFont="1" applyBorder="1" applyAlignment="1">
      <alignment horizontal="center" vertical="center"/>
    </xf>
    <xf numFmtId="0" fontId="9" fillId="0" borderId="4" xfId="0" applyFont="1" applyBorder="1" applyAlignment="1">
      <alignment horizontal="center" vertical="center"/>
    </xf>
    <xf numFmtId="0" fontId="9" fillId="0" borderId="3" xfId="0" applyFont="1" applyBorder="1" applyAlignment="1">
      <alignment horizontal="center" vertical="center"/>
    </xf>
    <xf numFmtId="0" fontId="19" fillId="0" borderId="2" xfId="0" applyFont="1" applyBorder="1" applyAlignment="1">
      <alignment horizontal="center" vertical="center" wrapText="1"/>
    </xf>
    <xf numFmtId="0" fontId="13" fillId="0" borderId="4" xfId="0" applyFont="1" applyBorder="1"/>
    <xf numFmtId="0" fontId="13" fillId="0" borderId="3" xfId="0" applyFont="1" applyBorder="1"/>
    <xf numFmtId="0" fontId="7" fillId="0" borderId="2" xfId="0" applyFont="1" applyBorder="1" applyAlignment="1">
      <alignment horizontal="center" vertical="center" textRotation="90" wrapText="1"/>
    </xf>
    <xf numFmtId="0" fontId="7" fillId="0" borderId="4" xfId="0" applyFont="1" applyBorder="1" applyAlignment="1">
      <alignment horizontal="center" vertical="center" textRotation="90" wrapText="1"/>
    </xf>
    <xf numFmtId="0" fontId="7" fillId="0" borderId="3" xfId="0" applyFont="1" applyBorder="1" applyAlignment="1">
      <alignment horizontal="center" vertical="center" textRotation="90" wrapText="1"/>
    </xf>
    <xf numFmtId="0" fontId="7" fillId="0" borderId="10" xfId="0" applyFont="1" applyBorder="1" applyAlignment="1">
      <alignment horizontal="center" vertical="center" wrapText="1"/>
    </xf>
    <xf numFmtId="0" fontId="7" fillId="0" borderId="17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11" fillId="0" borderId="10" xfId="0" applyFont="1" applyBorder="1" applyAlignment="1">
      <alignment horizontal="center"/>
    </xf>
    <xf numFmtId="0" fontId="11" fillId="0" borderId="9" xfId="0" applyFont="1" applyBorder="1" applyAlignment="1">
      <alignment horizontal="center"/>
    </xf>
  </cellXfs>
  <cellStyles count="1">
    <cellStyle name="Обычный" xfId="0" builtinId="0"/>
  </cellStyles>
  <dxfs count="0"/>
  <tableStyles count="0" defaultTableStyle="TableStyleMedium9" defaultPivotStyle="PivotStyleLight16"/>
  <colors>
    <mruColors>
      <color rgb="FF0099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57150</xdr:colOff>
      <xdr:row>23</xdr:row>
      <xdr:rowOff>0</xdr:rowOff>
    </xdr:from>
    <xdr:to>
      <xdr:col>38</xdr:col>
      <xdr:colOff>38099</xdr:colOff>
      <xdr:row>24</xdr:row>
      <xdr:rowOff>76200</xdr:rowOff>
    </xdr:to>
    <xdr:sp macro="" textlink="">
      <xdr:nvSpPr>
        <xdr:cNvPr id="21758" name="Text Box 2"/>
        <xdr:cNvSpPr txBox="1">
          <a:spLocks noChangeArrowheads="1"/>
        </xdr:cNvSpPr>
      </xdr:nvSpPr>
      <xdr:spPr bwMode="auto">
        <a:xfrm>
          <a:off x="3590925" y="2276475"/>
          <a:ext cx="571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127635</xdr:colOff>
      <xdr:row>2</xdr:row>
      <xdr:rowOff>144780</xdr:rowOff>
    </xdr:from>
    <xdr:to>
      <xdr:col>26</xdr:col>
      <xdr:colOff>62909</xdr:colOff>
      <xdr:row>5</xdr:row>
      <xdr:rowOff>4141</xdr:rowOff>
    </xdr:to>
    <xdr:sp macro="" textlink="">
      <xdr:nvSpPr>
        <xdr:cNvPr id="6147" name="Text Box 3"/>
        <xdr:cNvSpPr txBox="1">
          <a:spLocks noChangeArrowheads="1"/>
        </xdr:cNvSpPr>
      </xdr:nvSpPr>
      <xdr:spPr bwMode="auto">
        <a:xfrm>
          <a:off x="281940" y="1653540"/>
          <a:ext cx="2415540" cy="2362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1.График учебного процесса</a:t>
          </a:r>
        </a:p>
      </xdr:txBody>
    </xdr:sp>
    <xdr:clientData/>
  </xdr:twoCellAnchor>
  <xdr:twoCellAnchor>
    <xdr:from>
      <xdr:col>85</xdr:col>
      <xdr:colOff>43123</xdr:colOff>
      <xdr:row>1</xdr:row>
      <xdr:rowOff>150495</xdr:rowOff>
    </xdr:from>
    <xdr:to>
      <xdr:col>95</xdr:col>
      <xdr:colOff>186670</xdr:colOff>
      <xdr:row>5</xdr:row>
      <xdr:rowOff>4342</xdr:rowOff>
    </xdr:to>
    <xdr:sp macro="" textlink="">
      <xdr:nvSpPr>
        <xdr:cNvPr id="6148" name="Text Box 4"/>
        <xdr:cNvSpPr txBox="1">
          <a:spLocks noChangeArrowheads="1"/>
        </xdr:cNvSpPr>
      </xdr:nvSpPr>
      <xdr:spPr bwMode="auto">
        <a:xfrm>
          <a:off x="8237220" y="1501140"/>
          <a:ext cx="1821180" cy="38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36576" tIns="27432" rIns="36576" bIns="0" anchor="t" upright="1"/>
        <a:lstStyle/>
        <a:p>
          <a:pPr algn="ctr" rtl="0">
            <a:defRPr sz="1000"/>
          </a:pPr>
          <a:r>
            <a:rPr lang="ru-RU" sz="1100" b="1" i="0" strike="noStrike">
              <a:solidFill>
                <a:srgbClr val="000000"/>
              </a:solidFill>
              <a:latin typeface="Arial Cyr"/>
            </a:rPr>
            <a:t>2.Сводные данные по бюджету времени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25</xdr:col>
      <xdr:colOff>66675</xdr:colOff>
      <xdr:row>134</xdr:row>
      <xdr:rowOff>114300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15306675" cy="21812250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5:CS38"/>
  <sheetViews>
    <sheetView view="pageBreakPreview" topLeftCell="A9" zoomScale="115" zoomScaleNormal="130" zoomScaleSheetLayoutView="115" workbookViewId="0">
      <selection activeCell="Q28" sqref="Q28"/>
    </sheetView>
  </sheetViews>
  <sheetFormatPr defaultRowHeight="12.75"/>
  <cols>
    <col min="1" max="6" width="2.140625" customWidth="1"/>
    <col min="7" max="7" width="3.28515625" customWidth="1"/>
    <col min="8" max="8" width="2.140625" customWidth="1"/>
    <col min="9" max="9" width="1.28515625" customWidth="1"/>
    <col min="10" max="10" width="0.28515625" customWidth="1"/>
    <col min="11" max="11" width="0.7109375" customWidth="1"/>
    <col min="12" max="13" width="1.140625" customWidth="1"/>
    <col min="14" max="14" width="0.28515625" customWidth="1"/>
    <col min="15" max="17" width="2.140625" customWidth="1"/>
    <col min="18" max="19" width="1.140625" customWidth="1"/>
    <col min="20" max="20" width="2.140625" customWidth="1"/>
    <col min="21" max="21" width="1" customWidth="1"/>
    <col min="22" max="30" width="1.140625" customWidth="1"/>
    <col min="31" max="31" width="2" customWidth="1"/>
    <col min="32" max="32" width="0.28515625" customWidth="1"/>
    <col min="33" max="36" width="1.140625" customWidth="1"/>
    <col min="37" max="37" width="2.140625" customWidth="1"/>
    <col min="38" max="39" width="1.140625" customWidth="1"/>
    <col min="40" max="40" width="2.140625" customWidth="1"/>
    <col min="41" max="41" width="1" customWidth="1"/>
    <col min="42" max="42" width="1.28515625" customWidth="1"/>
    <col min="43" max="43" width="1.140625" customWidth="1"/>
    <col min="44" max="44" width="1.28515625" customWidth="1"/>
    <col min="45" max="45" width="1.7109375" customWidth="1"/>
    <col min="46" max="46" width="1.28515625" customWidth="1"/>
    <col min="47" max="47" width="0.85546875" customWidth="1"/>
    <col min="48" max="48" width="0.28515625" customWidth="1"/>
    <col min="49" max="49" width="1.140625" customWidth="1"/>
    <col min="50" max="50" width="1.28515625" customWidth="1"/>
    <col min="51" max="51" width="1.140625" customWidth="1"/>
    <col min="52" max="53" width="2.140625" customWidth="1"/>
    <col min="54" max="55" width="1.140625" customWidth="1"/>
    <col min="56" max="56" width="2.28515625" customWidth="1"/>
    <col min="57" max="60" width="1.140625" customWidth="1"/>
    <col min="61" max="61" width="1" customWidth="1"/>
    <col min="62" max="62" width="1.42578125" customWidth="1"/>
    <col min="63" max="63" width="1.28515625" customWidth="1"/>
    <col min="64" max="64" width="1.140625" customWidth="1"/>
    <col min="65" max="67" width="1" customWidth="1"/>
    <col min="68" max="68" width="1.42578125" customWidth="1"/>
    <col min="69" max="69" width="2.140625" hidden="1" customWidth="1"/>
    <col min="70" max="70" width="2.140625" customWidth="1"/>
    <col min="71" max="72" width="1.140625" customWidth="1"/>
    <col min="73" max="73" width="1.28515625" customWidth="1"/>
    <col min="74" max="74" width="1" customWidth="1"/>
    <col min="75" max="76" width="1.28515625" customWidth="1"/>
    <col min="77" max="84" width="2.140625" customWidth="1"/>
    <col min="85" max="85" width="2.28515625" customWidth="1"/>
    <col min="86" max="86" width="3.7109375" customWidth="1"/>
    <col min="87" max="88" width="1.7109375" customWidth="1"/>
    <col min="89" max="89" width="1.42578125" hidden="1" customWidth="1"/>
    <col min="90" max="90" width="3.85546875" customWidth="1"/>
    <col min="91" max="91" width="4.140625" customWidth="1"/>
    <col min="92" max="93" width="2" customWidth="1"/>
    <col min="94" max="94" width="1.5703125" customWidth="1"/>
    <col min="95" max="95" width="2.42578125" customWidth="1"/>
    <col min="96" max="96" width="4.5703125" customWidth="1"/>
  </cols>
  <sheetData>
    <row r="5" spans="1:96" ht="3.75" customHeight="1"/>
    <row r="6" spans="1:96" ht="15.75" customHeight="1">
      <c r="A6" s="324" t="s">
        <v>31</v>
      </c>
      <c r="B6" s="279" t="s">
        <v>0</v>
      </c>
      <c r="C6" s="280"/>
      <c r="D6" s="280"/>
      <c r="E6" s="281"/>
      <c r="F6" s="327" t="s">
        <v>36</v>
      </c>
      <c r="G6" s="279" t="s">
        <v>1</v>
      </c>
      <c r="H6" s="280"/>
      <c r="I6" s="280"/>
      <c r="J6" s="280"/>
      <c r="K6" s="281"/>
      <c r="L6" s="268" t="s">
        <v>35</v>
      </c>
      <c r="M6" s="316"/>
      <c r="N6" s="269"/>
      <c r="O6" s="279" t="s">
        <v>2</v>
      </c>
      <c r="P6" s="280"/>
      <c r="Q6" s="280"/>
      <c r="R6" s="280"/>
      <c r="S6" s="281"/>
      <c r="T6" s="285" t="s">
        <v>3</v>
      </c>
      <c r="U6" s="285"/>
      <c r="V6" s="285"/>
      <c r="W6" s="285"/>
      <c r="X6" s="285"/>
      <c r="Y6" s="285"/>
      <c r="Z6" s="285"/>
      <c r="AA6" s="278" t="s">
        <v>39</v>
      </c>
      <c r="AB6" s="278"/>
      <c r="AC6" s="279" t="s">
        <v>4</v>
      </c>
      <c r="AD6" s="280"/>
      <c r="AE6" s="280"/>
      <c r="AF6" s="280"/>
      <c r="AG6" s="280"/>
      <c r="AH6" s="281"/>
      <c r="AI6" s="268" t="s">
        <v>42</v>
      </c>
      <c r="AJ6" s="269"/>
      <c r="AK6" s="285" t="s">
        <v>5</v>
      </c>
      <c r="AL6" s="285"/>
      <c r="AM6" s="285"/>
      <c r="AN6" s="285"/>
      <c r="AO6" s="268" t="s">
        <v>46</v>
      </c>
      <c r="AP6" s="269"/>
      <c r="AQ6" s="279" t="s">
        <v>6</v>
      </c>
      <c r="AR6" s="280"/>
      <c r="AS6" s="280"/>
      <c r="AT6" s="280"/>
      <c r="AU6" s="280"/>
      <c r="AV6" s="280"/>
      <c r="AW6" s="280"/>
      <c r="AX6" s="280"/>
      <c r="AY6" s="281"/>
      <c r="AZ6" s="309" t="s">
        <v>49</v>
      </c>
      <c r="BA6" s="279" t="s">
        <v>7</v>
      </c>
      <c r="BB6" s="280"/>
      <c r="BC6" s="280"/>
      <c r="BD6" s="281"/>
      <c r="BE6" s="268" t="s">
        <v>52</v>
      </c>
      <c r="BF6" s="269"/>
      <c r="BG6" s="279" t="s">
        <v>8</v>
      </c>
      <c r="BH6" s="280"/>
      <c r="BI6" s="280"/>
      <c r="BJ6" s="280"/>
      <c r="BK6" s="280"/>
      <c r="BL6" s="280"/>
      <c r="BM6" s="280"/>
      <c r="BN6" s="281"/>
      <c r="BO6" s="279" t="s">
        <v>9</v>
      </c>
      <c r="BP6" s="280"/>
      <c r="BQ6" s="280"/>
      <c r="BR6" s="280"/>
      <c r="BS6" s="280"/>
      <c r="BT6" s="280"/>
      <c r="BU6" s="280"/>
      <c r="BV6" s="281"/>
      <c r="BW6" s="268" t="s">
        <v>58</v>
      </c>
      <c r="BX6" s="269"/>
      <c r="BY6" s="279" t="s">
        <v>10</v>
      </c>
      <c r="BZ6" s="280"/>
      <c r="CA6" s="280"/>
      <c r="CB6" s="278" t="s">
        <v>60</v>
      </c>
      <c r="CC6" s="285" t="s">
        <v>11</v>
      </c>
      <c r="CD6" s="285"/>
      <c r="CE6" s="285"/>
      <c r="CF6" s="285"/>
      <c r="CG6" s="278" t="s">
        <v>12</v>
      </c>
      <c r="CH6" s="279" t="s">
        <v>28</v>
      </c>
      <c r="CI6" s="281"/>
      <c r="CJ6" s="309" t="s">
        <v>95</v>
      </c>
      <c r="CK6" s="320" t="s">
        <v>30</v>
      </c>
      <c r="CL6" s="321"/>
      <c r="CM6" s="321"/>
      <c r="CN6" s="321"/>
      <c r="CO6" s="309" t="s">
        <v>117</v>
      </c>
      <c r="CP6" s="314" t="s">
        <v>123</v>
      </c>
      <c r="CQ6" s="314" t="s">
        <v>13</v>
      </c>
      <c r="CR6" s="314" t="s">
        <v>14</v>
      </c>
    </row>
    <row r="7" spans="1:96" ht="12.75" customHeight="1">
      <c r="A7" s="325"/>
      <c r="B7" s="282"/>
      <c r="C7" s="283"/>
      <c r="D7" s="283"/>
      <c r="E7" s="284"/>
      <c r="F7" s="271"/>
      <c r="G7" s="282"/>
      <c r="H7" s="283"/>
      <c r="I7" s="283"/>
      <c r="J7" s="283"/>
      <c r="K7" s="284"/>
      <c r="L7" s="270"/>
      <c r="M7" s="317"/>
      <c r="N7" s="271"/>
      <c r="O7" s="282"/>
      <c r="P7" s="283"/>
      <c r="Q7" s="283"/>
      <c r="R7" s="283"/>
      <c r="S7" s="284"/>
      <c r="T7" s="285"/>
      <c r="U7" s="285"/>
      <c r="V7" s="285"/>
      <c r="W7" s="285"/>
      <c r="X7" s="285"/>
      <c r="Y7" s="285"/>
      <c r="Z7" s="285"/>
      <c r="AA7" s="278"/>
      <c r="AB7" s="278"/>
      <c r="AC7" s="282"/>
      <c r="AD7" s="283"/>
      <c r="AE7" s="283"/>
      <c r="AF7" s="283"/>
      <c r="AG7" s="283"/>
      <c r="AH7" s="284"/>
      <c r="AI7" s="270"/>
      <c r="AJ7" s="271"/>
      <c r="AK7" s="285"/>
      <c r="AL7" s="285"/>
      <c r="AM7" s="285"/>
      <c r="AN7" s="285"/>
      <c r="AO7" s="270"/>
      <c r="AP7" s="271"/>
      <c r="AQ7" s="282"/>
      <c r="AR7" s="283"/>
      <c r="AS7" s="283"/>
      <c r="AT7" s="283"/>
      <c r="AU7" s="283"/>
      <c r="AV7" s="283"/>
      <c r="AW7" s="283"/>
      <c r="AX7" s="283"/>
      <c r="AY7" s="284"/>
      <c r="AZ7" s="310"/>
      <c r="BA7" s="282"/>
      <c r="BB7" s="283"/>
      <c r="BC7" s="283"/>
      <c r="BD7" s="284"/>
      <c r="BE7" s="270"/>
      <c r="BF7" s="271"/>
      <c r="BG7" s="282"/>
      <c r="BH7" s="283"/>
      <c r="BI7" s="283"/>
      <c r="BJ7" s="283"/>
      <c r="BK7" s="283"/>
      <c r="BL7" s="283"/>
      <c r="BM7" s="283"/>
      <c r="BN7" s="284"/>
      <c r="BO7" s="282"/>
      <c r="BP7" s="283"/>
      <c r="BQ7" s="283"/>
      <c r="BR7" s="283"/>
      <c r="BS7" s="283"/>
      <c r="BT7" s="283"/>
      <c r="BU7" s="283"/>
      <c r="BV7" s="284"/>
      <c r="BW7" s="270"/>
      <c r="BX7" s="271"/>
      <c r="BY7" s="282"/>
      <c r="BZ7" s="283"/>
      <c r="CA7" s="283"/>
      <c r="CB7" s="278"/>
      <c r="CC7" s="285"/>
      <c r="CD7" s="285"/>
      <c r="CE7" s="285"/>
      <c r="CF7" s="285"/>
      <c r="CG7" s="278"/>
      <c r="CH7" s="282"/>
      <c r="CI7" s="284"/>
      <c r="CJ7" s="310"/>
      <c r="CK7" s="322"/>
      <c r="CL7" s="323"/>
      <c r="CM7" s="323"/>
      <c r="CN7" s="323"/>
      <c r="CO7" s="310"/>
      <c r="CP7" s="314"/>
      <c r="CQ7" s="314"/>
      <c r="CR7" s="314"/>
    </row>
    <row r="8" spans="1:96" s="1" customFormat="1" ht="12.75" customHeight="1">
      <c r="A8" s="325"/>
      <c r="B8" s="309" t="s">
        <v>32</v>
      </c>
      <c r="C8" s="309" t="s">
        <v>57</v>
      </c>
      <c r="D8" s="278" t="s">
        <v>19</v>
      </c>
      <c r="E8" s="309" t="s">
        <v>16</v>
      </c>
      <c r="F8" s="271"/>
      <c r="G8" s="278" t="s">
        <v>34</v>
      </c>
      <c r="H8" s="278" t="s">
        <v>17</v>
      </c>
      <c r="I8" s="268" t="s">
        <v>18</v>
      </c>
      <c r="J8" s="316"/>
      <c r="K8" s="269"/>
      <c r="L8" s="270"/>
      <c r="M8" s="317"/>
      <c r="N8" s="271"/>
      <c r="O8" s="278" t="s">
        <v>37</v>
      </c>
      <c r="P8" s="278" t="s">
        <v>73</v>
      </c>
      <c r="Q8" s="309" t="s">
        <v>23</v>
      </c>
      <c r="R8" s="268" t="s">
        <v>33</v>
      </c>
      <c r="S8" s="269"/>
      <c r="T8" s="278" t="s">
        <v>38</v>
      </c>
      <c r="U8" s="268" t="s">
        <v>15</v>
      </c>
      <c r="V8" s="269"/>
      <c r="W8" s="268" t="s">
        <v>19</v>
      </c>
      <c r="X8" s="269"/>
      <c r="Y8" s="268" t="s">
        <v>16</v>
      </c>
      <c r="Z8" s="269"/>
      <c r="AA8" s="278"/>
      <c r="AB8" s="278"/>
      <c r="AC8" s="278" t="s">
        <v>40</v>
      </c>
      <c r="AD8" s="278"/>
      <c r="AE8" s="268" t="s">
        <v>20</v>
      </c>
      <c r="AF8" s="269"/>
      <c r="AG8" s="268" t="s">
        <v>41</v>
      </c>
      <c r="AH8" s="269"/>
      <c r="AI8" s="270"/>
      <c r="AJ8" s="271"/>
      <c r="AK8" s="278" t="s">
        <v>43</v>
      </c>
      <c r="AL8" s="268" t="s">
        <v>44</v>
      </c>
      <c r="AM8" s="269"/>
      <c r="AN8" s="278" t="s">
        <v>45</v>
      </c>
      <c r="AO8" s="270"/>
      <c r="AP8" s="271"/>
      <c r="AQ8" s="268" t="s">
        <v>43</v>
      </c>
      <c r="AR8" s="269"/>
      <c r="AS8" s="268" t="s">
        <v>47</v>
      </c>
      <c r="AT8" s="269"/>
      <c r="AU8" s="268" t="s">
        <v>45</v>
      </c>
      <c r="AV8" s="316"/>
      <c r="AW8" s="269"/>
      <c r="AX8" s="268" t="s">
        <v>48</v>
      </c>
      <c r="AY8" s="269"/>
      <c r="AZ8" s="310"/>
      <c r="BA8" s="278" t="s">
        <v>34</v>
      </c>
      <c r="BB8" s="268" t="s">
        <v>50</v>
      </c>
      <c r="BC8" s="269"/>
      <c r="BD8" s="278" t="s">
        <v>51</v>
      </c>
      <c r="BE8" s="270"/>
      <c r="BF8" s="271"/>
      <c r="BG8" s="270" t="s">
        <v>53</v>
      </c>
      <c r="BH8" s="271"/>
      <c r="BI8" s="268" t="s">
        <v>54</v>
      </c>
      <c r="BJ8" s="269"/>
      <c r="BK8" s="299" t="s">
        <v>94</v>
      </c>
      <c r="BL8" s="300"/>
      <c r="BM8" s="268" t="s">
        <v>55</v>
      </c>
      <c r="BN8" s="269"/>
      <c r="BO8" s="268" t="s">
        <v>56</v>
      </c>
      <c r="BP8" s="316"/>
      <c r="BQ8" s="269"/>
      <c r="BR8" s="278" t="s">
        <v>57</v>
      </c>
      <c r="BS8" s="268" t="s">
        <v>21</v>
      </c>
      <c r="BT8" s="269"/>
      <c r="BU8" s="268" t="s">
        <v>22</v>
      </c>
      <c r="BV8" s="269"/>
      <c r="BW8" s="270"/>
      <c r="BX8" s="271"/>
      <c r="BY8" s="278" t="s">
        <v>59</v>
      </c>
      <c r="BZ8" s="278" t="s">
        <v>17</v>
      </c>
      <c r="CA8" s="309" t="s">
        <v>51</v>
      </c>
      <c r="CB8" s="278"/>
      <c r="CC8" s="278" t="s">
        <v>37</v>
      </c>
      <c r="CD8" s="278" t="s">
        <v>61</v>
      </c>
      <c r="CE8" s="278" t="s">
        <v>23</v>
      </c>
      <c r="CF8" s="278" t="s">
        <v>62</v>
      </c>
      <c r="CG8" s="278"/>
      <c r="CH8" s="278" t="s">
        <v>24</v>
      </c>
      <c r="CI8" s="278" t="s">
        <v>25</v>
      </c>
      <c r="CJ8" s="310"/>
      <c r="CK8" s="318"/>
      <c r="CL8" s="315" t="s">
        <v>29</v>
      </c>
      <c r="CM8" s="319" t="s">
        <v>26</v>
      </c>
      <c r="CN8" s="319" t="s">
        <v>27</v>
      </c>
      <c r="CO8" s="310"/>
      <c r="CP8" s="314"/>
      <c r="CQ8" s="314"/>
      <c r="CR8" s="314"/>
    </row>
    <row r="9" spans="1:96" s="1" customFormat="1" ht="20.25" customHeight="1">
      <c r="A9" s="326"/>
      <c r="B9" s="311"/>
      <c r="C9" s="311"/>
      <c r="D9" s="278"/>
      <c r="E9" s="311"/>
      <c r="F9" s="271"/>
      <c r="G9" s="278"/>
      <c r="H9" s="278"/>
      <c r="I9" s="270"/>
      <c r="J9" s="317"/>
      <c r="K9" s="271"/>
      <c r="L9" s="270"/>
      <c r="M9" s="317"/>
      <c r="N9" s="271"/>
      <c r="O9" s="278"/>
      <c r="P9" s="278"/>
      <c r="Q9" s="311"/>
      <c r="R9" s="270"/>
      <c r="S9" s="271"/>
      <c r="T9" s="278"/>
      <c r="U9" s="270"/>
      <c r="V9" s="271"/>
      <c r="W9" s="270"/>
      <c r="X9" s="271"/>
      <c r="Y9" s="276"/>
      <c r="Z9" s="277"/>
      <c r="AA9" s="278"/>
      <c r="AB9" s="278"/>
      <c r="AC9" s="278"/>
      <c r="AD9" s="278"/>
      <c r="AE9" s="270"/>
      <c r="AF9" s="271"/>
      <c r="AG9" s="270"/>
      <c r="AH9" s="271"/>
      <c r="AI9" s="270"/>
      <c r="AJ9" s="271"/>
      <c r="AK9" s="278"/>
      <c r="AL9" s="270"/>
      <c r="AM9" s="271"/>
      <c r="AN9" s="278"/>
      <c r="AO9" s="270"/>
      <c r="AP9" s="271"/>
      <c r="AQ9" s="270"/>
      <c r="AR9" s="271"/>
      <c r="AS9" s="270"/>
      <c r="AT9" s="271"/>
      <c r="AU9" s="270"/>
      <c r="AV9" s="317"/>
      <c r="AW9" s="271"/>
      <c r="AX9" s="270"/>
      <c r="AY9" s="271"/>
      <c r="AZ9" s="310"/>
      <c r="BA9" s="278"/>
      <c r="BB9" s="270"/>
      <c r="BC9" s="271"/>
      <c r="BD9" s="278"/>
      <c r="BE9" s="270"/>
      <c r="BF9" s="271"/>
      <c r="BG9" s="270"/>
      <c r="BH9" s="271"/>
      <c r="BI9" s="270"/>
      <c r="BJ9" s="271"/>
      <c r="BK9" s="301"/>
      <c r="BL9" s="302"/>
      <c r="BM9" s="270"/>
      <c r="BN9" s="271"/>
      <c r="BO9" s="270"/>
      <c r="BP9" s="317"/>
      <c r="BQ9" s="271"/>
      <c r="BR9" s="278"/>
      <c r="BS9" s="270"/>
      <c r="BT9" s="271"/>
      <c r="BU9" s="276"/>
      <c r="BV9" s="277"/>
      <c r="BW9" s="270"/>
      <c r="BX9" s="271"/>
      <c r="BY9" s="278"/>
      <c r="BZ9" s="278"/>
      <c r="CA9" s="311"/>
      <c r="CB9" s="278"/>
      <c r="CC9" s="278"/>
      <c r="CD9" s="278"/>
      <c r="CE9" s="278"/>
      <c r="CF9" s="278"/>
      <c r="CG9" s="278"/>
      <c r="CH9" s="278"/>
      <c r="CI9" s="278"/>
      <c r="CJ9" s="311"/>
      <c r="CK9" s="315"/>
      <c r="CL9" s="315"/>
      <c r="CM9" s="314"/>
      <c r="CN9" s="314"/>
      <c r="CO9" s="311"/>
      <c r="CP9" s="314"/>
      <c r="CQ9" s="314"/>
      <c r="CR9" s="314"/>
    </row>
    <row r="10" spans="1:96" ht="6.75" hidden="1" customHeight="1">
      <c r="A10" s="18"/>
      <c r="B10" s="15">
        <v>7</v>
      </c>
      <c r="C10" s="15"/>
      <c r="D10" s="278"/>
      <c r="E10" s="15"/>
      <c r="F10" s="271"/>
      <c r="G10" s="278"/>
      <c r="H10" s="278"/>
      <c r="I10" s="270"/>
      <c r="J10" s="317"/>
      <c r="K10" s="271"/>
      <c r="L10" s="270"/>
      <c r="M10" s="317"/>
      <c r="N10" s="271"/>
      <c r="O10" s="278"/>
      <c r="P10" s="278"/>
      <c r="Q10" s="15"/>
      <c r="R10" s="270"/>
      <c r="S10" s="271"/>
      <c r="T10" s="278"/>
      <c r="U10" s="270"/>
      <c r="V10" s="271"/>
      <c r="W10" s="37"/>
      <c r="X10" s="37"/>
      <c r="Y10" s="38"/>
      <c r="Z10" s="19"/>
      <c r="AA10" s="278"/>
      <c r="AB10" s="278"/>
      <c r="AC10" s="278"/>
      <c r="AD10" s="278"/>
      <c r="AE10" s="270"/>
      <c r="AF10" s="271"/>
      <c r="AG10" s="270"/>
      <c r="AH10" s="271"/>
      <c r="AI10" s="270"/>
      <c r="AJ10" s="271"/>
      <c r="AK10" s="278"/>
      <c r="AL10" s="270"/>
      <c r="AM10" s="271"/>
      <c r="AN10" s="278"/>
      <c r="AO10" s="270"/>
      <c r="AP10" s="271"/>
      <c r="AQ10" s="270"/>
      <c r="AR10" s="271"/>
      <c r="AS10" s="270"/>
      <c r="AT10" s="271"/>
      <c r="AU10" s="270"/>
      <c r="AV10" s="317"/>
      <c r="AW10" s="271"/>
      <c r="AX10" s="225"/>
      <c r="AY10" s="15"/>
      <c r="AZ10" s="310"/>
      <c r="BA10" s="278"/>
      <c r="BB10" s="270"/>
      <c r="BC10" s="271"/>
      <c r="BD10" s="278"/>
      <c r="BE10" s="270"/>
      <c r="BF10" s="271"/>
      <c r="BG10" s="270"/>
      <c r="BH10" s="271"/>
      <c r="BI10" s="270"/>
      <c r="BJ10" s="271"/>
      <c r="BK10" s="225"/>
      <c r="BL10" s="15"/>
      <c r="BM10" s="270"/>
      <c r="BN10" s="271"/>
      <c r="BO10" s="143"/>
      <c r="BP10" s="146"/>
      <c r="BQ10" s="142"/>
      <c r="BR10" s="278"/>
      <c r="BS10" s="270"/>
      <c r="BT10" s="271"/>
      <c r="BU10" s="15"/>
      <c r="BV10" s="15"/>
      <c r="BW10" s="270"/>
      <c r="BX10" s="271"/>
      <c r="BY10" s="278"/>
      <c r="BZ10" s="278"/>
      <c r="CA10" s="15"/>
      <c r="CB10" s="278"/>
      <c r="CC10" s="278"/>
      <c r="CD10" s="278"/>
      <c r="CE10" s="278"/>
      <c r="CF10" s="278"/>
      <c r="CG10" s="278"/>
      <c r="CH10" s="278"/>
      <c r="CI10" s="278"/>
      <c r="CJ10" s="20"/>
      <c r="CK10" s="315"/>
      <c r="CL10" s="17"/>
      <c r="CM10" s="314"/>
      <c r="CN10" s="314"/>
      <c r="CO10" s="2"/>
      <c r="CP10" s="314"/>
      <c r="CQ10" s="314"/>
      <c r="CR10" s="314"/>
    </row>
    <row r="11" spans="1:96" ht="12.75" hidden="1" customHeight="1">
      <c r="A11" s="18"/>
      <c r="B11" s="20"/>
      <c r="C11" s="15"/>
      <c r="D11" s="278"/>
      <c r="E11" s="15"/>
      <c r="F11" s="271"/>
      <c r="G11" s="278"/>
      <c r="H11" s="278"/>
      <c r="I11" s="270"/>
      <c r="J11" s="317"/>
      <c r="K11" s="271"/>
      <c r="L11" s="270"/>
      <c r="M11" s="317"/>
      <c r="N11" s="271"/>
      <c r="O11" s="278"/>
      <c r="P11" s="278"/>
      <c r="Q11" s="15"/>
      <c r="R11" s="270"/>
      <c r="S11" s="271"/>
      <c r="T11" s="278"/>
      <c r="U11" s="270"/>
      <c r="V11" s="271"/>
      <c r="W11" s="37"/>
      <c r="X11" s="37"/>
      <c r="Y11" s="38"/>
      <c r="Z11" s="19"/>
      <c r="AA11" s="278"/>
      <c r="AB11" s="278"/>
      <c r="AC11" s="278"/>
      <c r="AD11" s="278"/>
      <c r="AE11" s="270"/>
      <c r="AF11" s="271"/>
      <c r="AG11" s="270"/>
      <c r="AH11" s="271"/>
      <c r="AI11" s="270"/>
      <c r="AJ11" s="271"/>
      <c r="AK11" s="278"/>
      <c r="AL11" s="270"/>
      <c r="AM11" s="271"/>
      <c r="AN11" s="278"/>
      <c r="AO11" s="270"/>
      <c r="AP11" s="271"/>
      <c r="AQ11" s="270"/>
      <c r="AR11" s="271"/>
      <c r="AS11" s="270"/>
      <c r="AT11" s="271"/>
      <c r="AU11" s="270"/>
      <c r="AV11" s="317"/>
      <c r="AW11" s="271"/>
      <c r="AX11" s="225"/>
      <c r="AY11" s="15"/>
      <c r="AZ11" s="310"/>
      <c r="BA11" s="278"/>
      <c r="BB11" s="270"/>
      <c r="BC11" s="271"/>
      <c r="BD11" s="278"/>
      <c r="BE11" s="270"/>
      <c r="BF11" s="271"/>
      <c r="BG11" s="270"/>
      <c r="BH11" s="271"/>
      <c r="BI11" s="270"/>
      <c r="BJ11" s="271"/>
      <c r="BK11" s="225"/>
      <c r="BL11" s="15"/>
      <c r="BM11" s="270"/>
      <c r="BN11" s="271"/>
      <c r="BO11" s="143"/>
      <c r="BP11" s="146"/>
      <c r="BQ11" s="142"/>
      <c r="BR11" s="278"/>
      <c r="BS11" s="270"/>
      <c r="BT11" s="271"/>
      <c r="BU11" s="15"/>
      <c r="BV11" s="15"/>
      <c r="BW11" s="270"/>
      <c r="BX11" s="271"/>
      <c r="BY11" s="278"/>
      <c r="BZ11" s="278"/>
      <c r="CA11" s="15"/>
      <c r="CB11" s="278"/>
      <c r="CC11" s="278"/>
      <c r="CD11" s="278"/>
      <c r="CE11" s="278"/>
      <c r="CF11" s="278"/>
      <c r="CG11" s="278"/>
      <c r="CH11" s="278"/>
      <c r="CI11" s="278"/>
      <c r="CJ11" s="20"/>
      <c r="CK11" s="315"/>
      <c r="CL11" s="17"/>
      <c r="CM11" s="314"/>
      <c r="CN11" s="314"/>
      <c r="CO11" s="2"/>
      <c r="CP11" s="314"/>
      <c r="CQ11" s="314"/>
      <c r="CR11" s="314"/>
    </row>
    <row r="12" spans="1:96" ht="12.75" hidden="1" customHeight="1">
      <c r="A12" s="18"/>
      <c r="B12" s="20"/>
      <c r="C12" s="15"/>
      <c r="D12" s="278"/>
      <c r="E12" s="15"/>
      <c r="F12" s="271"/>
      <c r="G12" s="278"/>
      <c r="H12" s="278"/>
      <c r="I12" s="270"/>
      <c r="J12" s="317"/>
      <c r="K12" s="271"/>
      <c r="L12" s="270"/>
      <c r="M12" s="317"/>
      <c r="N12" s="271"/>
      <c r="O12" s="278"/>
      <c r="P12" s="278"/>
      <c r="Q12" s="15"/>
      <c r="R12" s="270"/>
      <c r="S12" s="271"/>
      <c r="T12" s="278"/>
      <c r="U12" s="270"/>
      <c r="V12" s="271"/>
      <c r="W12" s="37"/>
      <c r="X12" s="37"/>
      <c r="Y12" s="38"/>
      <c r="Z12" s="19"/>
      <c r="AA12" s="278"/>
      <c r="AB12" s="278"/>
      <c r="AC12" s="278"/>
      <c r="AD12" s="278"/>
      <c r="AE12" s="270"/>
      <c r="AF12" s="271"/>
      <c r="AG12" s="270"/>
      <c r="AH12" s="271"/>
      <c r="AI12" s="270"/>
      <c r="AJ12" s="271"/>
      <c r="AK12" s="278"/>
      <c r="AL12" s="270"/>
      <c r="AM12" s="271"/>
      <c r="AN12" s="278"/>
      <c r="AO12" s="270"/>
      <c r="AP12" s="271"/>
      <c r="AQ12" s="270"/>
      <c r="AR12" s="271"/>
      <c r="AS12" s="270"/>
      <c r="AT12" s="271"/>
      <c r="AU12" s="270"/>
      <c r="AV12" s="317"/>
      <c r="AW12" s="271"/>
      <c r="AX12" s="225"/>
      <c r="AY12" s="15"/>
      <c r="AZ12" s="310"/>
      <c r="BA12" s="278"/>
      <c r="BB12" s="270"/>
      <c r="BC12" s="271"/>
      <c r="BD12" s="278"/>
      <c r="BE12" s="270"/>
      <c r="BF12" s="271"/>
      <c r="BG12" s="270"/>
      <c r="BH12" s="271"/>
      <c r="BI12" s="270"/>
      <c r="BJ12" s="271"/>
      <c r="BK12" s="225"/>
      <c r="BL12" s="15"/>
      <c r="BM12" s="270"/>
      <c r="BN12" s="271"/>
      <c r="BO12" s="143"/>
      <c r="BP12" s="146"/>
      <c r="BQ12" s="142"/>
      <c r="BR12" s="278"/>
      <c r="BS12" s="270"/>
      <c r="BT12" s="271"/>
      <c r="BU12" s="15"/>
      <c r="BV12" s="15"/>
      <c r="BW12" s="270"/>
      <c r="BX12" s="271"/>
      <c r="BY12" s="278"/>
      <c r="BZ12" s="278"/>
      <c r="CA12" s="15"/>
      <c r="CB12" s="278"/>
      <c r="CC12" s="278"/>
      <c r="CD12" s="278"/>
      <c r="CE12" s="278"/>
      <c r="CF12" s="278"/>
      <c r="CG12" s="278"/>
      <c r="CH12" s="278"/>
      <c r="CI12" s="278"/>
      <c r="CJ12" s="20"/>
      <c r="CK12" s="315"/>
      <c r="CL12" s="17"/>
      <c r="CM12" s="314"/>
      <c r="CN12" s="314"/>
      <c r="CO12" s="2"/>
      <c r="CP12" s="314"/>
      <c r="CQ12" s="314"/>
      <c r="CR12" s="314"/>
    </row>
    <row r="13" spans="1:96" ht="12.75" hidden="1" customHeight="1">
      <c r="A13" s="18"/>
      <c r="B13" s="20"/>
      <c r="C13" s="15"/>
      <c r="D13" s="278"/>
      <c r="E13" s="15"/>
      <c r="F13" s="271"/>
      <c r="G13" s="278"/>
      <c r="H13" s="278"/>
      <c r="I13" s="270"/>
      <c r="J13" s="317"/>
      <c r="K13" s="271"/>
      <c r="L13" s="270"/>
      <c r="M13" s="317"/>
      <c r="N13" s="271"/>
      <c r="O13" s="278"/>
      <c r="P13" s="278"/>
      <c r="Q13" s="15"/>
      <c r="R13" s="270"/>
      <c r="S13" s="271"/>
      <c r="T13" s="278"/>
      <c r="U13" s="270"/>
      <c r="V13" s="271"/>
      <c r="W13" s="37"/>
      <c r="X13" s="37"/>
      <c r="Y13" s="38"/>
      <c r="Z13" s="19"/>
      <c r="AA13" s="278"/>
      <c r="AB13" s="278"/>
      <c r="AC13" s="278"/>
      <c r="AD13" s="278"/>
      <c r="AE13" s="270"/>
      <c r="AF13" s="271"/>
      <c r="AG13" s="270"/>
      <c r="AH13" s="271"/>
      <c r="AI13" s="270"/>
      <c r="AJ13" s="271"/>
      <c r="AK13" s="278"/>
      <c r="AL13" s="270"/>
      <c r="AM13" s="271"/>
      <c r="AN13" s="278"/>
      <c r="AO13" s="270"/>
      <c r="AP13" s="271"/>
      <c r="AQ13" s="270"/>
      <c r="AR13" s="271"/>
      <c r="AS13" s="270"/>
      <c r="AT13" s="271"/>
      <c r="AU13" s="270"/>
      <c r="AV13" s="317"/>
      <c r="AW13" s="271"/>
      <c r="AX13" s="225"/>
      <c r="AY13" s="15"/>
      <c r="AZ13" s="310"/>
      <c r="BA13" s="278"/>
      <c r="BB13" s="270"/>
      <c r="BC13" s="271"/>
      <c r="BD13" s="278"/>
      <c r="BE13" s="270"/>
      <c r="BF13" s="271"/>
      <c r="BG13" s="270"/>
      <c r="BH13" s="271"/>
      <c r="BI13" s="270"/>
      <c r="BJ13" s="271"/>
      <c r="BK13" s="225"/>
      <c r="BL13" s="15"/>
      <c r="BM13" s="270"/>
      <c r="BN13" s="271"/>
      <c r="BO13" s="143"/>
      <c r="BP13" s="146"/>
      <c r="BQ13" s="142"/>
      <c r="BR13" s="278"/>
      <c r="BS13" s="270"/>
      <c r="BT13" s="271"/>
      <c r="BU13" s="15"/>
      <c r="BV13" s="15"/>
      <c r="BW13" s="270"/>
      <c r="BX13" s="271"/>
      <c r="BY13" s="278"/>
      <c r="BZ13" s="278"/>
      <c r="CA13" s="15"/>
      <c r="CB13" s="278"/>
      <c r="CC13" s="278"/>
      <c r="CD13" s="278"/>
      <c r="CE13" s="278"/>
      <c r="CF13" s="278"/>
      <c r="CG13" s="278"/>
      <c r="CH13" s="278"/>
      <c r="CI13" s="278"/>
      <c r="CJ13" s="20"/>
      <c r="CK13" s="315"/>
      <c r="CL13" s="17"/>
      <c r="CM13" s="314"/>
      <c r="CN13" s="314"/>
      <c r="CO13" s="2"/>
      <c r="CP13" s="314"/>
      <c r="CQ13" s="314"/>
      <c r="CR13" s="314"/>
    </row>
    <row r="14" spans="1:96" ht="12.75" hidden="1" customHeight="1">
      <c r="A14" s="18"/>
      <c r="B14" s="20"/>
      <c r="C14" s="15"/>
      <c r="D14" s="278"/>
      <c r="E14" s="15"/>
      <c r="F14" s="271"/>
      <c r="G14" s="278"/>
      <c r="H14" s="278"/>
      <c r="I14" s="270"/>
      <c r="J14" s="317"/>
      <c r="K14" s="271"/>
      <c r="L14" s="270"/>
      <c r="M14" s="317"/>
      <c r="N14" s="271"/>
      <c r="O14" s="278"/>
      <c r="P14" s="278"/>
      <c r="Q14" s="15"/>
      <c r="R14" s="270"/>
      <c r="S14" s="271"/>
      <c r="T14" s="278"/>
      <c r="U14" s="270"/>
      <c r="V14" s="271"/>
      <c r="W14" s="37"/>
      <c r="X14" s="37"/>
      <c r="Y14" s="38"/>
      <c r="Z14" s="19"/>
      <c r="AA14" s="278"/>
      <c r="AB14" s="278"/>
      <c r="AC14" s="278"/>
      <c r="AD14" s="278"/>
      <c r="AE14" s="270"/>
      <c r="AF14" s="271"/>
      <c r="AG14" s="270"/>
      <c r="AH14" s="271"/>
      <c r="AI14" s="270"/>
      <c r="AJ14" s="271"/>
      <c r="AK14" s="278"/>
      <c r="AL14" s="270"/>
      <c r="AM14" s="271"/>
      <c r="AN14" s="278"/>
      <c r="AO14" s="270"/>
      <c r="AP14" s="271"/>
      <c r="AQ14" s="270"/>
      <c r="AR14" s="271"/>
      <c r="AS14" s="270"/>
      <c r="AT14" s="271"/>
      <c r="AU14" s="270"/>
      <c r="AV14" s="317"/>
      <c r="AW14" s="271"/>
      <c r="AX14" s="225"/>
      <c r="AY14" s="15"/>
      <c r="AZ14" s="310"/>
      <c r="BA14" s="278"/>
      <c r="BB14" s="270"/>
      <c r="BC14" s="271"/>
      <c r="BD14" s="278"/>
      <c r="BE14" s="270"/>
      <c r="BF14" s="271"/>
      <c r="BG14" s="270"/>
      <c r="BH14" s="271"/>
      <c r="BI14" s="270"/>
      <c r="BJ14" s="271"/>
      <c r="BK14" s="225"/>
      <c r="BL14" s="15"/>
      <c r="BM14" s="270"/>
      <c r="BN14" s="271"/>
      <c r="BO14" s="143"/>
      <c r="BP14" s="146"/>
      <c r="BQ14" s="142"/>
      <c r="BR14" s="278"/>
      <c r="BS14" s="270"/>
      <c r="BT14" s="271"/>
      <c r="BU14" s="15"/>
      <c r="BV14" s="15"/>
      <c r="BW14" s="270"/>
      <c r="BX14" s="271"/>
      <c r="BY14" s="278"/>
      <c r="BZ14" s="278"/>
      <c r="CA14" s="15"/>
      <c r="CB14" s="278"/>
      <c r="CC14" s="278"/>
      <c r="CD14" s="278"/>
      <c r="CE14" s="278"/>
      <c r="CF14" s="278"/>
      <c r="CG14" s="278"/>
      <c r="CH14" s="278"/>
      <c r="CI14" s="278"/>
      <c r="CJ14" s="20"/>
      <c r="CK14" s="315"/>
      <c r="CL14" s="17"/>
      <c r="CM14" s="314"/>
      <c r="CN14" s="314"/>
      <c r="CO14" s="2"/>
      <c r="CP14" s="314"/>
      <c r="CQ14" s="314"/>
      <c r="CR14" s="314"/>
    </row>
    <row r="15" spans="1:96" ht="12.75" hidden="1" customHeight="1">
      <c r="A15" s="18"/>
      <c r="B15" s="20"/>
      <c r="C15" s="15">
        <v>14</v>
      </c>
      <c r="D15" s="278"/>
      <c r="E15" s="15"/>
      <c r="F15" s="277"/>
      <c r="G15" s="278"/>
      <c r="H15" s="278"/>
      <c r="I15" s="276"/>
      <c r="J15" s="328"/>
      <c r="K15" s="277"/>
      <c r="L15" s="276"/>
      <c r="M15" s="328"/>
      <c r="N15" s="277"/>
      <c r="O15" s="278"/>
      <c r="P15" s="278"/>
      <c r="Q15" s="15"/>
      <c r="R15" s="276"/>
      <c r="S15" s="277"/>
      <c r="T15" s="278"/>
      <c r="U15" s="276"/>
      <c r="V15" s="277"/>
      <c r="W15" s="35"/>
      <c r="X15" s="35"/>
      <c r="Y15" s="36"/>
      <c r="Z15" s="19"/>
      <c r="AA15" s="278"/>
      <c r="AB15" s="278"/>
      <c r="AC15" s="278"/>
      <c r="AD15" s="278"/>
      <c r="AE15" s="276"/>
      <c r="AF15" s="277"/>
      <c r="AG15" s="276"/>
      <c r="AH15" s="277"/>
      <c r="AI15" s="276"/>
      <c r="AJ15" s="277"/>
      <c r="AK15" s="278"/>
      <c r="AL15" s="276"/>
      <c r="AM15" s="277"/>
      <c r="AN15" s="278"/>
      <c r="AO15" s="276"/>
      <c r="AP15" s="277"/>
      <c r="AQ15" s="276"/>
      <c r="AR15" s="277"/>
      <c r="AS15" s="276"/>
      <c r="AT15" s="277"/>
      <c r="AU15" s="276"/>
      <c r="AV15" s="328"/>
      <c r="AW15" s="277"/>
      <c r="AX15" s="226"/>
      <c r="AY15" s="15"/>
      <c r="AZ15" s="311"/>
      <c r="BA15" s="278"/>
      <c r="BB15" s="276"/>
      <c r="BC15" s="277"/>
      <c r="BD15" s="278"/>
      <c r="BE15" s="276"/>
      <c r="BF15" s="277"/>
      <c r="BG15" s="276"/>
      <c r="BH15" s="277"/>
      <c r="BI15" s="276"/>
      <c r="BJ15" s="277"/>
      <c r="BK15" s="226"/>
      <c r="BL15" s="15"/>
      <c r="BM15" s="276"/>
      <c r="BN15" s="277"/>
      <c r="BO15" s="144"/>
      <c r="BP15" s="147"/>
      <c r="BQ15" s="142"/>
      <c r="BR15" s="278"/>
      <c r="BS15" s="276"/>
      <c r="BT15" s="277"/>
      <c r="BU15" s="15"/>
      <c r="BV15" s="15"/>
      <c r="BW15" s="276"/>
      <c r="BX15" s="277"/>
      <c r="BY15" s="278"/>
      <c r="BZ15" s="278"/>
      <c r="CA15" s="15"/>
      <c r="CB15" s="278"/>
      <c r="CC15" s="278"/>
      <c r="CD15" s="278"/>
      <c r="CE15" s="278"/>
      <c r="CF15" s="278"/>
      <c r="CG15" s="278"/>
      <c r="CH15" s="278"/>
      <c r="CI15" s="278"/>
      <c r="CJ15" s="20"/>
      <c r="CK15" s="319"/>
      <c r="CL15" s="16"/>
      <c r="CM15" s="314"/>
      <c r="CN15" s="314"/>
      <c r="CO15" s="2"/>
      <c r="CP15" s="314"/>
      <c r="CQ15" s="314"/>
      <c r="CR15" s="314"/>
    </row>
    <row r="16" spans="1:96" ht="10.5" customHeight="1">
      <c r="A16" s="194">
        <v>1</v>
      </c>
      <c r="B16" s="20"/>
      <c r="C16" s="170"/>
      <c r="D16" s="170"/>
      <c r="E16" s="170"/>
      <c r="F16" s="170"/>
      <c r="G16" s="11">
        <v>16</v>
      </c>
      <c r="H16" s="170"/>
      <c r="I16" s="278"/>
      <c r="J16" s="278"/>
      <c r="K16" s="278"/>
      <c r="L16" s="261"/>
      <c r="M16" s="293"/>
      <c r="N16" s="262"/>
      <c r="O16" s="170"/>
      <c r="P16" s="170"/>
      <c r="Q16" s="170"/>
      <c r="R16" s="278"/>
      <c r="S16" s="278"/>
      <c r="T16" s="170"/>
      <c r="U16" s="261"/>
      <c r="V16" s="262"/>
      <c r="W16" s="278"/>
      <c r="X16" s="278"/>
      <c r="Y16" s="286">
        <v>23</v>
      </c>
      <c r="Z16" s="287"/>
      <c r="AA16" s="195"/>
      <c r="AB16" s="196"/>
      <c r="AC16" s="288"/>
      <c r="AD16" s="289"/>
      <c r="AE16" s="261"/>
      <c r="AF16" s="262"/>
      <c r="AG16" s="278"/>
      <c r="AH16" s="278"/>
      <c r="AI16" s="278"/>
      <c r="AJ16" s="278"/>
      <c r="AK16" s="170"/>
      <c r="AL16" s="278"/>
      <c r="AM16" s="278"/>
      <c r="AN16" s="170"/>
      <c r="AO16" s="292"/>
      <c r="AP16" s="292"/>
      <c r="AQ16" s="261"/>
      <c r="AR16" s="262"/>
      <c r="AS16" s="278"/>
      <c r="AT16" s="278"/>
      <c r="AU16" s="264"/>
      <c r="AV16" s="298"/>
      <c r="AW16" s="265"/>
      <c r="AX16" s="264"/>
      <c r="AY16" s="265"/>
      <c r="AZ16" s="170"/>
      <c r="BA16" s="170"/>
      <c r="BB16" s="278"/>
      <c r="BC16" s="278"/>
      <c r="BD16" s="170"/>
      <c r="BE16" s="278"/>
      <c r="BF16" s="278"/>
      <c r="BG16" s="278"/>
      <c r="BH16" s="278"/>
      <c r="BI16" s="278"/>
      <c r="BJ16" s="278"/>
      <c r="BK16" s="261"/>
      <c r="BL16" s="262"/>
      <c r="BM16" s="278"/>
      <c r="BN16" s="278"/>
      <c r="BO16" s="278"/>
      <c r="BP16" s="278"/>
      <c r="BQ16" s="193"/>
      <c r="BR16" s="170"/>
      <c r="BS16" s="306"/>
      <c r="BT16" s="307"/>
      <c r="BU16" s="198"/>
      <c r="BV16" s="199"/>
      <c r="BW16" s="195"/>
      <c r="BX16" s="196"/>
      <c r="BY16" s="197"/>
      <c r="BZ16" s="197"/>
      <c r="CA16" s="197"/>
      <c r="CB16" s="197"/>
      <c r="CC16" s="197"/>
      <c r="CD16" s="197"/>
      <c r="CE16" s="197"/>
      <c r="CF16" s="197"/>
      <c r="CG16" s="3">
        <v>1</v>
      </c>
      <c r="CH16" s="3">
        <v>39</v>
      </c>
      <c r="CI16" s="170"/>
      <c r="CJ16" s="4">
        <v>2</v>
      </c>
      <c r="CK16" s="4"/>
      <c r="CL16" s="4"/>
      <c r="CM16" s="4"/>
      <c r="CN16" s="4"/>
      <c r="CO16" s="171"/>
      <c r="CP16" s="171"/>
      <c r="CQ16" s="57">
        <v>11</v>
      </c>
      <c r="CR16" s="57">
        <v>52</v>
      </c>
    </row>
    <row r="17" spans="1:97" s="26" customFormat="1" ht="9" customHeight="1">
      <c r="A17" s="4">
        <v>2</v>
      </c>
      <c r="B17" s="11"/>
      <c r="C17" s="11"/>
      <c r="D17" s="11"/>
      <c r="E17" s="11"/>
      <c r="F17" s="11"/>
      <c r="G17" s="11">
        <v>14</v>
      </c>
      <c r="H17" s="11"/>
      <c r="I17" s="344"/>
      <c r="J17" s="345"/>
      <c r="K17" s="346"/>
      <c r="L17" s="344"/>
      <c r="M17" s="345"/>
      <c r="N17" s="346"/>
      <c r="O17" s="164"/>
      <c r="P17" s="11"/>
      <c r="Q17" s="11"/>
      <c r="R17" s="344"/>
      <c r="S17" s="346"/>
      <c r="T17" s="11"/>
      <c r="U17" s="255" t="s">
        <v>175</v>
      </c>
      <c r="V17" s="263"/>
      <c r="W17" s="255" t="s">
        <v>175</v>
      </c>
      <c r="X17" s="263"/>
      <c r="Y17" s="290">
        <v>16</v>
      </c>
      <c r="Z17" s="291"/>
      <c r="AA17" s="349"/>
      <c r="AB17" s="350"/>
      <c r="AC17" s="228"/>
      <c r="AD17" s="241"/>
      <c r="AE17" s="264"/>
      <c r="AF17" s="265"/>
      <c r="AG17" s="264"/>
      <c r="AH17" s="265"/>
      <c r="AI17" s="264"/>
      <c r="AJ17" s="265"/>
      <c r="AK17" s="40"/>
      <c r="AL17" s="264"/>
      <c r="AM17" s="265"/>
      <c r="AN17" s="40"/>
      <c r="AO17" s="347"/>
      <c r="AP17" s="348"/>
      <c r="AQ17" s="264"/>
      <c r="AR17" s="265"/>
      <c r="AS17" s="264"/>
      <c r="AT17" s="265"/>
      <c r="AU17" s="264"/>
      <c r="AV17" s="298"/>
      <c r="AW17" s="265"/>
      <c r="AX17" s="264"/>
      <c r="AY17" s="265"/>
      <c r="AZ17" s="11"/>
      <c r="BA17" s="11"/>
      <c r="BB17" s="339"/>
      <c r="BC17" s="340"/>
      <c r="BD17" s="133"/>
      <c r="BE17" s="257" t="s">
        <v>175</v>
      </c>
      <c r="BF17" s="258"/>
      <c r="BG17" s="257" t="s">
        <v>175</v>
      </c>
      <c r="BH17" s="258"/>
      <c r="BI17" s="257" t="s">
        <v>175</v>
      </c>
      <c r="BJ17" s="258"/>
      <c r="BK17" s="255" t="s">
        <v>175</v>
      </c>
      <c r="BL17" s="263"/>
      <c r="BM17" s="255" t="s">
        <v>93</v>
      </c>
      <c r="BN17" s="256"/>
      <c r="BO17" s="255" t="s">
        <v>93</v>
      </c>
      <c r="BP17" s="256"/>
      <c r="BQ17" s="231"/>
      <c r="BR17" s="60" t="s">
        <v>93</v>
      </c>
      <c r="BS17" s="255" t="s">
        <v>93</v>
      </c>
      <c r="BT17" s="256"/>
      <c r="BU17" s="253"/>
      <c r="BV17" s="254"/>
      <c r="BW17" s="335"/>
      <c r="BX17" s="336"/>
      <c r="BY17" s="61"/>
      <c r="BZ17" s="61"/>
      <c r="CA17" s="61"/>
      <c r="CB17" s="61"/>
      <c r="CC17" s="61"/>
      <c r="CD17" s="61"/>
      <c r="CE17" s="61"/>
      <c r="CF17" s="61"/>
      <c r="CG17" s="3">
        <v>2</v>
      </c>
      <c r="CH17" s="3">
        <f>SUM(G17+AU17)</f>
        <v>14</v>
      </c>
      <c r="CI17" s="4"/>
      <c r="CJ17" s="4">
        <v>2</v>
      </c>
      <c r="CK17" s="4"/>
      <c r="CL17" s="232">
        <v>6</v>
      </c>
      <c r="CM17" s="233">
        <v>4</v>
      </c>
      <c r="CN17" s="4"/>
      <c r="CO17" s="4"/>
      <c r="CP17" s="4"/>
      <c r="CQ17" s="57">
        <v>10</v>
      </c>
      <c r="CR17" s="57">
        <f>SUM(CH17:CQ17)</f>
        <v>36</v>
      </c>
    </row>
    <row r="18" spans="1:97" s="26" customFormat="1" ht="9" customHeight="1">
      <c r="A18" s="4">
        <v>3</v>
      </c>
      <c r="B18" s="40"/>
      <c r="C18" s="40"/>
      <c r="D18" s="40"/>
      <c r="E18" s="40"/>
      <c r="F18" s="40"/>
      <c r="G18" s="11">
        <v>16</v>
      </c>
      <c r="H18" s="11"/>
      <c r="I18" s="344"/>
      <c r="J18" s="345"/>
      <c r="K18" s="346"/>
      <c r="L18" s="344"/>
      <c r="M18" s="345"/>
      <c r="N18" s="346"/>
      <c r="O18" s="164"/>
      <c r="P18" s="40"/>
      <c r="Q18" s="40"/>
      <c r="R18" s="264"/>
      <c r="S18" s="265"/>
      <c r="T18" s="40"/>
      <c r="U18" s="357"/>
      <c r="V18" s="358"/>
      <c r="W18" s="264"/>
      <c r="X18" s="265"/>
      <c r="Y18" s="364">
        <v>15</v>
      </c>
      <c r="Z18" s="365"/>
      <c r="AA18" s="349"/>
      <c r="AB18" s="350"/>
      <c r="AC18" s="312"/>
      <c r="AD18" s="313"/>
      <c r="AE18" s="264"/>
      <c r="AF18" s="265"/>
      <c r="AG18" s="264"/>
      <c r="AH18" s="265"/>
      <c r="AI18" s="264"/>
      <c r="AJ18" s="265"/>
      <c r="AK18" s="59"/>
      <c r="AL18" s="347"/>
      <c r="AM18" s="348"/>
      <c r="AN18" s="59"/>
      <c r="AO18" s="264"/>
      <c r="AP18" s="265"/>
      <c r="AQ18" s="361"/>
      <c r="AR18" s="362"/>
      <c r="AS18" s="264"/>
      <c r="AT18" s="265"/>
      <c r="AU18" s="272"/>
      <c r="AV18" s="363"/>
      <c r="AW18" s="273"/>
      <c r="AX18" s="272"/>
      <c r="AY18" s="273"/>
      <c r="AZ18" s="11"/>
      <c r="BA18" s="11"/>
      <c r="BB18" s="339"/>
      <c r="BC18" s="340"/>
      <c r="BD18" s="247" t="s">
        <v>175</v>
      </c>
      <c r="BE18" s="266" t="s">
        <v>175</v>
      </c>
      <c r="BF18" s="267"/>
      <c r="BG18" s="266" t="s">
        <v>175</v>
      </c>
      <c r="BH18" s="267"/>
      <c r="BI18" s="266" t="s">
        <v>175</v>
      </c>
      <c r="BJ18" s="267"/>
      <c r="BK18" s="255" t="s">
        <v>93</v>
      </c>
      <c r="BL18" s="263"/>
      <c r="BM18" s="255" t="s">
        <v>93</v>
      </c>
      <c r="BN18" s="263"/>
      <c r="BO18" s="341" t="s">
        <v>93</v>
      </c>
      <c r="BP18" s="342"/>
      <c r="BQ18" s="343"/>
      <c r="BR18" s="30" t="s">
        <v>93</v>
      </c>
      <c r="BS18" s="296"/>
      <c r="BT18" s="297"/>
      <c r="BU18" s="296"/>
      <c r="BV18" s="297"/>
      <c r="BW18" s="329"/>
      <c r="BX18" s="330"/>
      <c r="BY18" s="61"/>
      <c r="BZ18" s="61"/>
      <c r="CA18" s="61"/>
      <c r="CB18" s="61"/>
      <c r="CC18" s="61"/>
      <c r="CD18" s="61"/>
      <c r="CE18" s="61"/>
      <c r="CF18" s="61"/>
      <c r="CG18" s="3">
        <v>3</v>
      </c>
      <c r="CH18" s="3">
        <f>SUM(G18+AU18)</f>
        <v>16</v>
      </c>
      <c r="CI18" s="4"/>
      <c r="CJ18" s="4">
        <v>2</v>
      </c>
      <c r="CK18" s="4"/>
      <c r="CL18" s="232">
        <v>4</v>
      </c>
      <c r="CM18" s="233">
        <v>4</v>
      </c>
      <c r="CN18" s="4"/>
      <c r="CO18" s="4"/>
      <c r="CP18" s="4"/>
      <c r="CQ18" s="57">
        <v>11</v>
      </c>
      <c r="CR18" s="57">
        <f>SUM(CH18:CQ18)</f>
        <v>37</v>
      </c>
    </row>
    <row r="19" spans="1:97" ht="9" customHeight="1">
      <c r="A19" s="4">
        <v>4</v>
      </c>
      <c r="B19" s="58"/>
      <c r="C19" s="58"/>
      <c r="D19" s="58"/>
      <c r="E19" s="58"/>
      <c r="F19" s="58"/>
      <c r="G19" s="150">
        <v>11</v>
      </c>
      <c r="H19" s="58"/>
      <c r="I19" s="274"/>
      <c r="J19" s="308"/>
      <c r="K19" s="275"/>
      <c r="L19" s="274"/>
      <c r="M19" s="308"/>
      <c r="N19" s="275"/>
      <c r="O19" s="161"/>
      <c r="P19" s="134"/>
      <c r="Q19" s="63" t="s">
        <v>175</v>
      </c>
      <c r="R19" s="255" t="s">
        <v>175</v>
      </c>
      <c r="S19" s="263"/>
      <c r="T19" s="63" t="s">
        <v>93</v>
      </c>
      <c r="U19" s="255" t="s">
        <v>93</v>
      </c>
      <c r="V19" s="263"/>
      <c r="W19" s="255" t="s">
        <v>93</v>
      </c>
      <c r="X19" s="263"/>
      <c r="Y19" s="351"/>
      <c r="Z19" s="352"/>
      <c r="AA19" s="64"/>
      <c r="AB19" s="65"/>
      <c r="AC19" s="312"/>
      <c r="AD19" s="313"/>
      <c r="AE19" s="353">
        <v>20</v>
      </c>
      <c r="AF19" s="354"/>
      <c r="AG19" s="264"/>
      <c r="AH19" s="265"/>
      <c r="AI19" s="234"/>
      <c r="AK19" s="58"/>
      <c r="AL19" s="355"/>
      <c r="AM19" s="356"/>
      <c r="AN19" s="134"/>
      <c r="AO19" s="264"/>
      <c r="AP19" s="265"/>
      <c r="AQ19" s="274"/>
      <c r="AR19" s="275"/>
      <c r="AS19" s="274"/>
      <c r="AT19" s="275"/>
      <c r="AU19" s="274"/>
      <c r="AV19" s="308"/>
      <c r="AW19" s="275"/>
      <c r="AX19" s="274"/>
      <c r="AY19" s="275"/>
      <c r="AZ19" s="151"/>
      <c r="BA19" s="150"/>
      <c r="BB19" s="274"/>
      <c r="BC19" s="275"/>
      <c r="BD19" s="150"/>
      <c r="BE19" s="337"/>
      <c r="BF19" s="338"/>
      <c r="BG19" s="274"/>
      <c r="BH19" s="275"/>
      <c r="BI19" s="264"/>
      <c r="BJ19" s="265"/>
      <c r="BK19" s="264"/>
      <c r="BL19" s="265"/>
      <c r="BM19" s="264"/>
      <c r="BN19" s="265"/>
      <c r="BO19" s="255" t="s">
        <v>175</v>
      </c>
      <c r="BP19" s="256"/>
      <c r="BQ19" s="263"/>
      <c r="BR19" s="30" t="s">
        <v>93</v>
      </c>
      <c r="BS19" s="359" t="s">
        <v>93</v>
      </c>
      <c r="BT19" s="360"/>
      <c r="BU19" s="296"/>
      <c r="BV19" s="297"/>
      <c r="BW19" s="331"/>
      <c r="BX19" s="332"/>
      <c r="BY19" s="153"/>
      <c r="BZ19" s="153"/>
      <c r="CA19" s="153"/>
      <c r="CB19" s="153"/>
      <c r="CC19" s="153"/>
      <c r="CD19" s="153"/>
      <c r="CE19" s="153"/>
      <c r="CF19" s="153"/>
      <c r="CG19" s="3">
        <v>4</v>
      </c>
      <c r="CH19" s="3">
        <f>SUM(G19+AU19)</f>
        <v>11</v>
      </c>
      <c r="CI19" s="5"/>
      <c r="CJ19" s="4">
        <v>2</v>
      </c>
      <c r="CK19" s="4"/>
      <c r="CL19" s="233">
        <v>3</v>
      </c>
      <c r="CM19" s="233">
        <v>5</v>
      </c>
      <c r="CN19" s="4"/>
      <c r="CO19" s="4"/>
      <c r="CP19" s="4"/>
      <c r="CQ19" s="57">
        <v>11</v>
      </c>
      <c r="CR19" s="57">
        <f>SUM(CH19:CQ19)</f>
        <v>32</v>
      </c>
    </row>
    <row r="20" spans="1:97" ht="9.75" customHeight="1">
      <c r="A20" s="4">
        <v>5</v>
      </c>
      <c r="B20" s="58"/>
      <c r="C20" s="58"/>
      <c r="D20" s="58"/>
      <c r="E20" s="58"/>
      <c r="F20" s="58"/>
      <c r="G20" s="58">
        <v>16</v>
      </c>
      <c r="H20" s="58"/>
      <c r="I20" s="274"/>
      <c r="J20" s="308"/>
      <c r="K20" s="275"/>
      <c r="L20" s="274"/>
      <c r="M20" s="308"/>
      <c r="N20" s="275"/>
      <c r="O20" s="134"/>
      <c r="P20" s="134"/>
      <c r="Q20" s="134"/>
      <c r="R20" s="264"/>
      <c r="S20" s="265"/>
      <c r="T20" s="134"/>
      <c r="U20" s="264"/>
      <c r="V20" s="265"/>
      <c r="W20" s="264"/>
      <c r="X20" s="265"/>
      <c r="Y20" s="227"/>
      <c r="Z20" s="229"/>
      <c r="AA20" s="148"/>
      <c r="AB20" s="149"/>
      <c r="AC20" s="228"/>
      <c r="AD20" s="248"/>
      <c r="AE20" s="264"/>
      <c r="AF20" s="265"/>
      <c r="AG20" s="264"/>
      <c r="AH20" s="265"/>
      <c r="AI20" s="264">
        <v>7</v>
      </c>
      <c r="AJ20" s="265"/>
      <c r="AK20" s="58"/>
      <c r="AL20" s="274"/>
      <c r="AM20" s="275"/>
      <c r="AN20" s="150"/>
      <c r="AO20" s="224">
        <v>7</v>
      </c>
      <c r="AP20" s="63" t="s">
        <v>283</v>
      </c>
      <c r="AQ20" s="255" t="s">
        <v>175</v>
      </c>
      <c r="AR20" s="263"/>
      <c r="AS20" s="242" t="s">
        <v>283</v>
      </c>
      <c r="AT20" s="242" t="s">
        <v>93</v>
      </c>
      <c r="AU20" s="255" t="s">
        <v>93</v>
      </c>
      <c r="AV20" s="256"/>
      <c r="AW20" s="263"/>
      <c r="AX20" s="235" t="s">
        <v>284</v>
      </c>
      <c r="AY20" s="163"/>
      <c r="AZ20" s="56" t="s">
        <v>74</v>
      </c>
      <c r="BA20" s="56" t="s">
        <v>74</v>
      </c>
      <c r="BB20" s="255" t="s">
        <v>74</v>
      </c>
      <c r="BC20" s="263"/>
      <c r="BD20" s="56" t="s">
        <v>74</v>
      </c>
      <c r="BE20" s="255" t="s">
        <v>74</v>
      </c>
      <c r="BF20" s="263"/>
      <c r="BG20" s="255" t="s">
        <v>74</v>
      </c>
      <c r="BH20" s="263"/>
      <c r="BI20" s="255" t="s">
        <v>74</v>
      </c>
      <c r="BJ20" s="263"/>
      <c r="BK20" s="255" t="s">
        <v>74</v>
      </c>
      <c r="BL20" s="263"/>
      <c r="BM20" s="303"/>
      <c r="BN20" s="305"/>
      <c r="BO20" s="303"/>
      <c r="BP20" s="304"/>
      <c r="BQ20" s="305"/>
      <c r="BR20" s="66"/>
      <c r="BS20" s="259"/>
      <c r="BT20" s="260"/>
      <c r="BU20" s="294"/>
      <c r="BV20" s="295"/>
      <c r="BW20" s="294"/>
      <c r="BX20" s="295"/>
      <c r="BY20" s="3"/>
      <c r="BZ20" s="3"/>
      <c r="CA20" s="3"/>
      <c r="CB20" s="3"/>
      <c r="CC20" s="3"/>
      <c r="CD20" s="3"/>
      <c r="CE20" s="3"/>
      <c r="CF20" s="3"/>
      <c r="CG20" s="3">
        <v>5</v>
      </c>
      <c r="CH20" s="3">
        <v>23</v>
      </c>
      <c r="CI20" s="5"/>
      <c r="CJ20" s="4">
        <v>1</v>
      </c>
      <c r="CK20" s="4"/>
      <c r="CL20" s="233">
        <v>2</v>
      </c>
      <c r="CM20" s="233">
        <v>2</v>
      </c>
      <c r="CN20" s="4">
        <v>8</v>
      </c>
      <c r="CO20" s="4">
        <v>2</v>
      </c>
      <c r="CP20" s="4">
        <v>4</v>
      </c>
      <c r="CQ20" s="57">
        <v>2</v>
      </c>
      <c r="CR20" s="57">
        <f>SUM(CH20:CQ20)</f>
        <v>44</v>
      </c>
    </row>
    <row r="21" spans="1:97" ht="9" customHeight="1">
      <c r="A21" s="19"/>
      <c r="B21" s="22"/>
      <c r="C21" s="23"/>
      <c r="D21" s="23" t="s">
        <v>75</v>
      </c>
      <c r="E21" s="23"/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23"/>
      <c r="AF21" s="23"/>
      <c r="AG21" s="23"/>
      <c r="AH21" s="23"/>
      <c r="AI21" s="23"/>
      <c r="AJ21" s="23"/>
      <c r="AK21" s="23"/>
      <c r="AL21" s="23"/>
      <c r="AM21" s="23"/>
      <c r="AN21" s="23"/>
      <c r="AO21" s="23"/>
      <c r="AP21" s="23"/>
      <c r="AQ21" s="23"/>
      <c r="AR21" s="23"/>
      <c r="AS21" s="23"/>
      <c r="AT21" s="21"/>
      <c r="AU21" s="21"/>
      <c r="AV21" s="21"/>
      <c r="AW21" s="21"/>
      <c r="AX21" s="21"/>
      <c r="AY21" s="21"/>
      <c r="AZ21" s="21"/>
      <c r="BA21" s="21"/>
      <c r="BB21" s="21"/>
      <c r="BC21" s="21"/>
      <c r="BD21" s="21"/>
      <c r="BE21" s="21"/>
      <c r="BF21" s="21"/>
      <c r="BG21" s="21"/>
      <c r="BH21" s="21"/>
      <c r="BI21" s="21"/>
      <c r="BJ21" s="21"/>
      <c r="BK21" s="21"/>
      <c r="BL21" s="21"/>
      <c r="BM21" s="21"/>
      <c r="BN21" s="21"/>
      <c r="BO21" s="21"/>
      <c r="BP21" s="21"/>
      <c r="BQ21" s="21"/>
      <c r="BR21" s="21"/>
      <c r="BS21" s="21"/>
      <c r="BT21" s="21"/>
      <c r="BU21" s="21"/>
      <c r="BV21" s="21"/>
      <c r="BW21" s="21"/>
      <c r="BX21" s="21"/>
      <c r="BY21" s="21"/>
      <c r="BZ21" s="21"/>
      <c r="CA21" s="21"/>
      <c r="CB21" s="21"/>
      <c r="CC21" s="21"/>
      <c r="CD21" s="21"/>
      <c r="CE21" s="21"/>
      <c r="CF21" s="21"/>
      <c r="CG21" s="19"/>
      <c r="CH21" s="42">
        <f>SUM(CH16:CH20)</f>
        <v>103</v>
      </c>
      <c r="CI21" s="42"/>
      <c r="CJ21" s="42">
        <f>SUM(CJ16:CJ20)</f>
        <v>9</v>
      </c>
      <c r="CK21" s="42">
        <f>SUM(CK17:CK19)</f>
        <v>0</v>
      </c>
      <c r="CL21" s="236">
        <v>15</v>
      </c>
      <c r="CM21" s="236">
        <f>SUM(CM17:CM20)</f>
        <v>15</v>
      </c>
      <c r="CN21" s="42">
        <v>4</v>
      </c>
      <c r="CO21" s="42">
        <f>SUM(CO17:CO20)</f>
        <v>2</v>
      </c>
      <c r="CP21" s="42">
        <f>SUM(CP17:CP20)</f>
        <v>4</v>
      </c>
      <c r="CQ21" s="42">
        <f>SUM(CQ16:CQ20)</f>
        <v>45</v>
      </c>
      <c r="CR21" s="42">
        <f>SUM(CR16:CR20)</f>
        <v>201</v>
      </c>
      <c r="CS21" s="1"/>
    </row>
    <row r="22" spans="1:97" ht="9" customHeight="1">
      <c r="A22" s="24"/>
      <c r="B22" s="25" t="s">
        <v>76</v>
      </c>
      <c r="C22" s="23"/>
      <c r="D22" s="23"/>
      <c r="E22" s="19"/>
      <c r="F22" s="19"/>
      <c r="G22" s="23"/>
      <c r="H22" s="23"/>
      <c r="I22" s="23"/>
      <c r="J22" s="23"/>
      <c r="K22" s="23"/>
      <c r="L22" s="23"/>
      <c r="M22" s="23"/>
      <c r="N22" s="23"/>
      <c r="O22" s="23"/>
      <c r="P22" s="27"/>
      <c r="Q22" s="25" t="s">
        <v>78</v>
      </c>
      <c r="R22" s="25"/>
      <c r="S22" s="23"/>
      <c r="T22" s="23"/>
      <c r="U22" s="23"/>
      <c r="V22" s="23"/>
      <c r="W22" s="23"/>
      <c r="X22" s="23"/>
      <c r="Y22" s="23"/>
      <c r="Z22" s="23"/>
      <c r="AA22" s="19"/>
      <c r="AB22" s="19"/>
      <c r="AC22" s="19"/>
      <c r="AD22" s="19"/>
      <c r="AE22" s="19"/>
      <c r="AF22" s="23"/>
      <c r="AG22" s="23"/>
      <c r="AH22" s="23"/>
      <c r="AI22" s="23"/>
      <c r="AJ22" s="23"/>
      <c r="AK22" s="19"/>
      <c r="AL22" s="29" t="s">
        <v>74</v>
      </c>
      <c r="AM22" s="39"/>
      <c r="AN22" s="25" t="s">
        <v>80</v>
      </c>
      <c r="AO22" s="25"/>
      <c r="AP22" s="23"/>
      <c r="AQ22" s="23"/>
      <c r="AR22" s="23"/>
      <c r="AS22" s="23"/>
      <c r="AT22" s="21"/>
      <c r="AU22" s="21"/>
      <c r="AV22" s="21"/>
      <c r="AW22" s="21"/>
      <c r="AX22" s="21"/>
      <c r="AY22" s="21"/>
      <c r="AZ22" s="21"/>
      <c r="BA22" s="21"/>
      <c r="BB22" s="21"/>
      <c r="BC22" s="19"/>
      <c r="BD22" s="19"/>
      <c r="BE22" s="259"/>
      <c r="BF22" s="260"/>
      <c r="BG22" s="53"/>
      <c r="BH22" s="25" t="s">
        <v>122</v>
      </c>
      <c r="BI22" s="25"/>
      <c r="BJ22" s="19"/>
      <c r="BK22" s="19"/>
      <c r="BL22" s="21"/>
      <c r="BM22" s="21"/>
      <c r="BN22" s="21"/>
      <c r="BO22" s="21"/>
      <c r="BP22" s="19"/>
      <c r="BQ22" s="19"/>
      <c r="BR22" s="19"/>
      <c r="BS22" s="21"/>
      <c r="BT22" s="21"/>
      <c r="BU22" s="21"/>
      <c r="BV22" s="21"/>
      <c r="BW22" s="21"/>
      <c r="BX22" s="21"/>
      <c r="BY22" s="19"/>
      <c r="BZ22" s="19"/>
      <c r="CA22" s="21"/>
      <c r="CB22" s="21"/>
      <c r="CC22" s="28"/>
      <c r="CD22" s="25" t="s">
        <v>121</v>
      </c>
      <c r="CE22" s="21"/>
      <c r="CF22" s="21"/>
      <c r="CG22" s="19"/>
      <c r="CH22" s="19"/>
      <c r="CI22" s="19"/>
      <c r="CJ22" s="19"/>
      <c r="CK22" s="19"/>
      <c r="CL22" s="19"/>
      <c r="CM22" s="19"/>
      <c r="CN22" s="19"/>
      <c r="CO22" s="62"/>
      <c r="CP22" s="25" t="s">
        <v>79</v>
      </c>
      <c r="CQ22" s="19"/>
      <c r="CR22" s="19"/>
    </row>
    <row r="23" spans="1:97" ht="4.5" customHeight="1">
      <c r="A23" s="19"/>
      <c r="B23" s="22"/>
      <c r="C23" s="23"/>
      <c r="D23" s="23"/>
      <c r="E23" s="23"/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23"/>
      <c r="AF23" s="23"/>
      <c r="AG23" s="23"/>
      <c r="AH23" s="23"/>
      <c r="AI23" s="23"/>
      <c r="AJ23" s="23"/>
      <c r="AK23" s="23"/>
      <c r="AL23" s="23"/>
      <c r="AM23" s="23"/>
      <c r="AN23" s="23"/>
      <c r="AO23" s="23"/>
      <c r="AP23" s="23"/>
      <c r="AQ23" s="23"/>
      <c r="AR23" s="23"/>
      <c r="AS23" s="23"/>
      <c r="AT23" s="21"/>
      <c r="AU23" s="21"/>
      <c r="AV23" s="21"/>
      <c r="AW23" s="21"/>
      <c r="AX23" s="21"/>
      <c r="AY23" s="21"/>
      <c r="AZ23" s="21"/>
      <c r="BA23" s="21"/>
      <c r="BB23" s="21"/>
      <c r="BC23" s="21"/>
      <c r="BD23" s="21"/>
      <c r="BE23" s="21"/>
      <c r="BF23" s="21"/>
      <c r="BG23" s="54"/>
      <c r="BH23" s="21"/>
      <c r="BI23" s="21"/>
      <c r="BJ23" s="21"/>
      <c r="BK23" s="21"/>
      <c r="BL23" s="21"/>
      <c r="BM23" s="21"/>
      <c r="BN23" s="21"/>
      <c r="BO23" s="21"/>
      <c r="BP23" s="21"/>
      <c r="BQ23" s="21"/>
      <c r="BR23" s="21"/>
      <c r="BS23" s="21"/>
      <c r="BT23" s="21"/>
      <c r="BU23" s="21"/>
      <c r="BV23" s="21"/>
      <c r="BW23" s="21"/>
      <c r="BX23" s="21"/>
      <c r="BY23" s="21"/>
      <c r="BZ23" s="21"/>
      <c r="CA23" s="21"/>
      <c r="CB23" s="21"/>
      <c r="CC23" s="21"/>
      <c r="CD23" s="21"/>
      <c r="CE23" s="21"/>
      <c r="CF23" s="21"/>
      <c r="CG23" s="19"/>
      <c r="CH23" s="19"/>
      <c r="CI23" s="19"/>
      <c r="CJ23" s="19"/>
      <c r="CK23" s="19"/>
      <c r="CL23" s="19"/>
      <c r="CM23" s="19"/>
      <c r="CN23" s="19"/>
      <c r="CO23" s="19"/>
      <c r="CP23" s="19"/>
      <c r="CQ23" s="19"/>
      <c r="CR23" s="19"/>
    </row>
    <row r="24" spans="1:97" ht="9" customHeight="1">
      <c r="A24" s="249"/>
      <c r="B24" s="25" t="s">
        <v>293</v>
      </c>
      <c r="C24" s="25"/>
      <c r="D24" s="19"/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31" t="s">
        <v>163</v>
      </c>
      <c r="Q24" s="25" t="s">
        <v>164</v>
      </c>
      <c r="R24" s="25"/>
      <c r="S24" s="19"/>
      <c r="T24" s="19"/>
      <c r="U24" s="19"/>
      <c r="V24" s="19"/>
      <c r="W24" s="19"/>
      <c r="X24" s="19"/>
      <c r="Y24" s="19"/>
      <c r="Z24" s="19"/>
      <c r="AA24" s="19"/>
      <c r="AB24" s="19"/>
      <c r="AC24" s="19"/>
      <c r="AD24" s="19"/>
      <c r="AE24" s="19"/>
      <c r="AF24" s="19"/>
      <c r="AG24" s="19"/>
      <c r="AH24" s="19"/>
      <c r="AI24" s="19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  <c r="BA24" s="19"/>
      <c r="BB24" s="19"/>
      <c r="BC24" s="19"/>
      <c r="BD24" s="19"/>
      <c r="BE24" s="333" t="s">
        <v>93</v>
      </c>
      <c r="BF24" s="334"/>
      <c r="BG24" s="55"/>
      <c r="BH24" s="25" t="s">
        <v>77</v>
      </c>
      <c r="BI24" s="25"/>
      <c r="BJ24" s="19"/>
      <c r="BK24" s="19"/>
      <c r="BL24" s="19"/>
      <c r="BM24" s="19"/>
      <c r="BN24" s="19"/>
      <c r="BO24" s="19"/>
      <c r="BP24" s="19"/>
      <c r="BQ24" s="19"/>
      <c r="BR24" s="19"/>
      <c r="BS24" s="19"/>
      <c r="BT24" s="19"/>
      <c r="BU24" s="19"/>
      <c r="BV24" s="19"/>
      <c r="BW24" s="19"/>
      <c r="BX24" s="19"/>
      <c r="BY24" s="19"/>
      <c r="BZ24" s="19"/>
      <c r="CA24" s="19"/>
      <c r="CB24" s="19"/>
      <c r="CC24" s="32"/>
      <c r="CD24" s="25"/>
      <c r="CE24" s="19"/>
      <c r="CF24" s="19"/>
      <c r="CG24" s="19"/>
      <c r="CH24" s="19"/>
      <c r="CI24" s="41"/>
      <c r="CJ24" s="25"/>
      <c r="CK24" s="19"/>
      <c r="CL24" s="19"/>
      <c r="CM24" s="19"/>
      <c r="CN24" s="19"/>
      <c r="CO24" s="19"/>
      <c r="CP24" s="19"/>
      <c r="CQ24" s="19"/>
      <c r="CR24" s="19"/>
    </row>
    <row r="25" spans="1:97" ht="12" customHeight="1">
      <c r="BY25" s="12"/>
      <c r="BZ25" s="12"/>
    </row>
    <row r="26" spans="1:97" ht="11.25" customHeight="1"/>
    <row r="27" spans="1:97">
      <c r="AJ27" s="152"/>
    </row>
    <row r="28" spans="1:97">
      <c r="H28" s="138"/>
    </row>
    <row r="38" spans="60:60">
      <c r="BH38" t="s">
        <v>197</v>
      </c>
    </row>
  </sheetData>
  <mergeCells count="204">
    <mergeCell ref="I18:K18"/>
    <mergeCell ref="AU8:AW15"/>
    <mergeCell ref="BB18:BC18"/>
    <mergeCell ref="BS18:BT18"/>
    <mergeCell ref="BS19:BT19"/>
    <mergeCell ref="AQ6:AY7"/>
    <mergeCell ref="AQ8:AR15"/>
    <mergeCell ref="I19:K19"/>
    <mergeCell ref="AZ6:AZ15"/>
    <mergeCell ref="AO6:AP15"/>
    <mergeCell ref="I17:K17"/>
    <mergeCell ref="BI8:BJ15"/>
    <mergeCell ref="BG17:BH17"/>
    <mergeCell ref="AQ18:AR18"/>
    <mergeCell ref="BE18:BF18"/>
    <mergeCell ref="BD8:BD15"/>
    <mergeCell ref="BI17:BJ17"/>
    <mergeCell ref="AU18:AW18"/>
    <mergeCell ref="BA8:BA15"/>
    <mergeCell ref="L19:N19"/>
    <mergeCell ref="Y18:Z18"/>
    <mergeCell ref="AO18:AP18"/>
    <mergeCell ref="BI18:BJ18"/>
    <mergeCell ref="L17:N17"/>
    <mergeCell ref="L18:N18"/>
    <mergeCell ref="AO17:AP17"/>
    <mergeCell ref="AL17:AM17"/>
    <mergeCell ref="AA18:AB18"/>
    <mergeCell ref="R17:S17"/>
    <mergeCell ref="Y19:Z19"/>
    <mergeCell ref="R18:S18"/>
    <mergeCell ref="W17:X17"/>
    <mergeCell ref="W19:X19"/>
    <mergeCell ref="AE19:AF19"/>
    <mergeCell ref="AA17:AB17"/>
    <mergeCell ref="AI17:AJ17"/>
    <mergeCell ref="AI18:AJ18"/>
    <mergeCell ref="AL18:AM18"/>
    <mergeCell ref="AE17:AF17"/>
    <mergeCell ref="AE18:AF18"/>
    <mergeCell ref="AL19:AM19"/>
    <mergeCell ref="R19:S19"/>
    <mergeCell ref="U17:V17"/>
    <mergeCell ref="W18:X18"/>
    <mergeCell ref="U18:V18"/>
    <mergeCell ref="U19:V19"/>
    <mergeCell ref="BW18:BX18"/>
    <mergeCell ref="BW19:BX19"/>
    <mergeCell ref="BE24:BF24"/>
    <mergeCell ref="BW17:BX17"/>
    <mergeCell ref="AQ17:AR17"/>
    <mergeCell ref="BE22:BF22"/>
    <mergeCell ref="BE19:BF19"/>
    <mergeCell ref="BK17:BL17"/>
    <mergeCell ref="BM19:BN19"/>
    <mergeCell ref="BM18:BN18"/>
    <mergeCell ref="AQ19:AR19"/>
    <mergeCell ref="AS17:AT17"/>
    <mergeCell ref="BI19:BJ19"/>
    <mergeCell ref="AS18:AT18"/>
    <mergeCell ref="BB17:BC17"/>
    <mergeCell ref="AU17:AW17"/>
    <mergeCell ref="AU19:AW19"/>
    <mergeCell ref="BO18:BQ18"/>
    <mergeCell ref="BO19:BQ19"/>
    <mergeCell ref="AU20:AW20"/>
    <mergeCell ref="BE20:BF20"/>
    <mergeCell ref="BG20:BH20"/>
    <mergeCell ref="BI20:BJ20"/>
    <mergeCell ref="BU20:BV20"/>
    <mergeCell ref="A6:A9"/>
    <mergeCell ref="B6:E7"/>
    <mergeCell ref="E8:E9"/>
    <mergeCell ref="T6:Z7"/>
    <mergeCell ref="G6:K7"/>
    <mergeCell ref="D8:D15"/>
    <mergeCell ref="F6:F15"/>
    <mergeCell ref="O6:S7"/>
    <mergeCell ref="L6:N15"/>
    <mergeCell ref="Y8:Z9"/>
    <mergeCell ref="B8:B9"/>
    <mergeCell ref="C8:C9"/>
    <mergeCell ref="T8:T15"/>
    <mergeCell ref="Q8:Q9"/>
    <mergeCell ref="G8:G15"/>
    <mergeCell ref="O8:O15"/>
    <mergeCell ref="P8:P15"/>
    <mergeCell ref="R8:S15"/>
    <mergeCell ref="W8:X9"/>
    <mergeCell ref="H8:H15"/>
    <mergeCell ref="I8:K15"/>
    <mergeCell ref="U8:V15"/>
    <mergeCell ref="CR6:CR15"/>
    <mergeCell ref="CL8:CL9"/>
    <mergeCell ref="CJ6:CJ9"/>
    <mergeCell ref="CP6:CP15"/>
    <mergeCell ref="CQ6:CQ15"/>
    <mergeCell ref="BM8:BN15"/>
    <mergeCell ref="BS8:BT15"/>
    <mergeCell ref="CC6:CF7"/>
    <mergeCell ref="CE8:CE15"/>
    <mergeCell ref="BY6:CA7"/>
    <mergeCell ref="BZ8:BZ15"/>
    <mergeCell ref="BO8:BQ9"/>
    <mergeCell ref="BO6:BV7"/>
    <mergeCell ref="CH6:CI7"/>
    <mergeCell ref="CK8:CK15"/>
    <mergeCell ref="CM8:CM15"/>
    <mergeCell ref="CK6:CN7"/>
    <mergeCell ref="CD8:CD15"/>
    <mergeCell ref="CN8:CN15"/>
    <mergeCell ref="CB6:CB15"/>
    <mergeCell ref="BG6:BN7"/>
    <mergeCell ref="CC8:CC15"/>
    <mergeCell ref="I20:K20"/>
    <mergeCell ref="L20:N20"/>
    <mergeCell ref="W20:X20"/>
    <mergeCell ref="AE20:AF20"/>
    <mergeCell ref="AI20:AJ20"/>
    <mergeCell ref="AQ20:AR20"/>
    <mergeCell ref="BM20:BN20"/>
    <mergeCell ref="R20:S20"/>
    <mergeCell ref="CO6:CO9"/>
    <mergeCell ref="BG19:BH19"/>
    <mergeCell ref="AC19:AD19"/>
    <mergeCell ref="AC18:AD18"/>
    <mergeCell ref="BR8:BR15"/>
    <mergeCell ref="AK8:AK15"/>
    <mergeCell ref="CH8:CH15"/>
    <mergeCell ref="CA8:CA9"/>
    <mergeCell ref="BE6:BF15"/>
    <mergeCell ref="BG8:BH15"/>
    <mergeCell ref="BY8:BY15"/>
    <mergeCell ref="BU8:BV9"/>
    <mergeCell ref="BW6:BX15"/>
    <mergeCell ref="CI8:CI15"/>
    <mergeCell ref="CG6:CG15"/>
    <mergeCell ref="CF8:CF15"/>
    <mergeCell ref="BW20:BX20"/>
    <mergeCell ref="BB19:BC19"/>
    <mergeCell ref="AO19:AP19"/>
    <mergeCell ref="AS19:AT19"/>
    <mergeCell ref="AG8:AH15"/>
    <mergeCell ref="AG17:AH17"/>
    <mergeCell ref="AG18:AH18"/>
    <mergeCell ref="AG19:AH19"/>
    <mergeCell ref="AL20:AM20"/>
    <mergeCell ref="BU18:BV18"/>
    <mergeCell ref="AU16:AW16"/>
    <mergeCell ref="AS16:AT16"/>
    <mergeCell ref="BB16:BC16"/>
    <mergeCell ref="BE16:BF16"/>
    <mergeCell ref="BG16:BH16"/>
    <mergeCell ref="BI16:BJ16"/>
    <mergeCell ref="BM16:BN16"/>
    <mergeCell ref="BO16:BP16"/>
    <mergeCell ref="BO17:BP17"/>
    <mergeCell ref="BU19:BV19"/>
    <mergeCell ref="BS17:BT17"/>
    <mergeCell ref="BK8:BL9"/>
    <mergeCell ref="BO20:BQ20"/>
    <mergeCell ref="BS16:BT16"/>
    <mergeCell ref="I16:K16"/>
    <mergeCell ref="R16:S16"/>
    <mergeCell ref="W16:X16"/>
    <mergeCell ref="AG16:AH16"/>
    <mergeCell ref="AI16:AJ16"/>
    <mergeCell ref="AL16:AM16"/>
    <mergeCell ref="AQ16:AR16"/>
    <mergeCell ref="AO16:AP16"/>
    <mergeCell ref="AE16:AF16"/>
    <mergeCell ref="L16:N16"/>
    <mergeCell ref="U16:V16"/>
    <mergeCell ref="U20:V20"/>
    <mergeCell ref="AG20:AH20"/>
    <mergeCell ref="AX8:AY9"/>
    <mergeCell ref="AX16:AY16"/>
    <mergeCell ref="AX17:AY17"/>
    <mergeCell ref="AX18:AY18"/>
    <mergeCell ref="AX19:AY19"/>
    <mergeCell ref="BB20:BC20"/>
    <mergeCell ref="AI6:AJ15"/>
    <mergeCell ref="AN8:AN15"/>
    <mergeCell ref="BA6:BD7"/>
    <mergeCell ref="AC6:AH7"/>
    <mergeCell ref="AE8:AF15"/>
    <mergeCell ref="AK6:AN7"/>
    <mergeCell ref="AL8:AM15"/>
    <mergeCell ref="AA6:AB15"/>
    <mergeCell ref="BB8:BC15"/>
    <mergeCell ref="AC8:AD15"/>
    <mergeCell ref="AS8:AT15"/>
    <mergeCell ref="Y16:Z16"/>
    <mergeCell ref="AC16:AD16"/>
    <mergeCell ref="Y17:Z17"/>
    <mergeCell ref="BU17:BV17"/>
    <mergeCell ref="BM17:BN17"/>
    <mergeCell ref="BE17:BF17"/>
    <mergeCell ref="BS20:BT20"/>
    <mergeCell ref="BK16:BL16"/>
    <mergeCell ref="BK20:BL20"/>
    <mergeCell ref="BK19:BL19"/>
    <mergeCell ref="BK18:BL18"/>
    <mergeCell ref="BG18:BH18"/>
  </mergeCells>
  <phoneticPr fontId="0" type="noConversion"/>
  <printOptions horizontalCentered="1"/>
  <pageMargins left="0.19685039370078741" right="0.27559055118110237" top="0.27559055118110237" bottom="0.39370078740157483" header="0" footer="0"/>
  <pageSetup paperSize="9" scale="95" orientation="landscape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DM117"/>
  <sheetViews>
    <sheetView zoomScaleNormal="100" zoomScaleSheetLayoutView="100" workbookViewId="0">
      <pane ySplit="7" topLeftCell="A17" activePane="bottomLeft" state="frozen"/>
      <selection pane="bottomLeft" activeCell="O99" sqref="O99"/>
    </sheetView>
  </sheetViews>
  <sheetFormatPr defaultRowHeight="12.75"/>
  <cols>
    <col min="2" max="2" width="49.28515625" customWidth="1"/>
    <col min="3" max="3" width="12.28515625" customWidth="1"/>
    <col min="4" max="4" width="5.5703125" customWidth="1"/>
    <col min="5" max="5" width="4.7109375" customWidth="1"/>
    <col min="6" max="6" width="4.85546875" customWidth="1"/>
    <col min="7" max="7" width="4.42578125" hidden="1" customWidth="1"/>
    <col min="8" max="8" width="6.28515625" customWidth="1"/>
    <col min="9" max="11" width="5.7109375" customWidth="1"/>
    <col min="12" max="17" width="6.28515625" customWidth="1"/>
    <col min="18" max="18" width="6" customWidth="1"/>
    <col min="19" max="20" width="5.7109375" customWidth="1"/>
    <col min="21" max="21" width="5.28515625" customWidth="1"/>
    <col min="22" max="22" width="5" customWidth="1"/>
    <col min="23" max="23" width="5.28515625" customWidth="1"/>
  </cols>
  <sheetData>
    <row r="1" spans="1:19" ht="16.899999999999999" customHeight="1">
      <c r="A1" s="405" t="s">
        <v>281</v>
      </c>
      <c r="B1" s="405"/>
      <c r="C1" s="405"/>
      <c r="D1" s="405"/>
      <c r="E1" s="405"/>
      <c r="F1" s="405"/>
      <c r="G1" s="405"/>
      <c r="H1" s="405"/>
      <c r="I1" s="405"/>
      <c r="J1" s="405"/>
      <c r="K1" s="405"/>
      <c r="L1" s="405"/>
      <c r="M1" s="405"/>
      <c r="N1" s="405"/>
      <c r="O1" s="405"/>
      <c r="P1" s="405"/>
      <c r="Q1" s="405"/>
      <c r="R1" s="405"/>
      <c r="S1" s="405"/>
    </row>
    <row r="2" spans="1:19" s="6" customFormat="1" ht="10.9" customHeight="1">
      <c r="A2" s="414" t="s">
        <v>63</v>
      </c>
      <c r="B2" s="417" t="s">
        <v>165</v>
      </c>
      <c r="C2" s="420" t="s">
        <v>129</v>
      </c>
      <c r="D2" s="406" t="s">
        <v>130</v>
      </c>
      <c r="E2" s="407"/>
      <c r="F2" s="407"/>
      <c r="G2" s="407"/>
      <c r="H2" s="407"/>
      <c r="I2" s="408"/>
      <c r="J2" s="406" t="s">
        <v>193</v>
      </c>
      <c r="K2" s="407"/>
      <c r="L2" s="407"/>
      <c r="M2" s="407"/>
      <c r="N2" s="407"/>
      <c r="O2" s="407"/>
      <c r="P2" s="407"/>
      <c r="Q2" s="407"/>
      <c r="R2" s="407"/>
      <c r="S2" s="408"/>
    </row>
    <row r="3" spans="1:19" s="6" customFormat="1" ht="10.15" customHeight="1">
      <c r="A3" s="415"/>
      <c r="B3" s="418"/>
      <c r="C3" s="421"/>
      <c r="D3" s="420" t="s">
        <v>166</v>
      </c>
      <c r="E3" s="380" t="s">
        <v>185</v>
      </c>
      <c r="F3" s="423" t="s">
        <v>131</v>
      </c>
      <c r="G3" s="424"/>
      <c r="H3" s="424"/>
      <c r="I3" s="425"/>
      <c r="J3" s="409"/>
      <c r="K3" s="410"/>
      <c r="L3" s="410"/>
      <c r="M3" s="410"/>
      <c r="N3" s="410"/>
      <c r="O3" s="410"/>
      <c r="P3" s="410"/>
      <c r="Q3" s="410"/>
      <c r="R3" s="410"/>
      <c r="S3" s="411"/>
    </row>
    <row r="4" spans="1:19" s="6" customFormat="1" ht="10.5" customHeight="1">
      <c r="A4" s="415"/>
      <c r="B4" s="418"/>
      <c r="C4" s="421"/>
      <c r="D4" s="421"/>
      <c r="E4" s="381"/>
      <c r="F4" s="420" t="s">
        <v>167</v>
      </c>
      <c r="G4" s="412"/>
      <c r="H4" s="412"/>
      <c r="I4" s="413"/>
      <c r="J4" s="366" t="s">
        <v>125</v>
      </c>
      <c r="K4" s="367"/>
      <c r="L4" s="366" t="s">
        <v>126</v>
      </c>
      <c r="M4" s="367"/>
      <c r="N4" s="366" t="s">
        <v>127</v>
      </c>
      <c r="O4" s="367"/>
      <c r="P4" s="426" t="s">
        <v>199</v>
      </c>
      <c r="Q4" s="427"/>
      <c r="R4" s="426" t="s">
        <v>209</v>
      </c>
      <c r="S4" s="427"/>
    </row>
    <row r="5" spans="1:19" s="6" customFormat="1" ht="12" customHeight="1">
      <c r="A5" s="415"/>
      <c r="B5" s="418"/>
      <c r="C5" s="421"/>
      <c r="D5" s="421"/>
      <c r="E5" s="381"/>
      <c r="F5" s="421"/>
      <c r="G5" s="377" t="s">
        <v>132</v>
      </c>
      <c r="H5" s="380" t="s">
        <v>186</v>
      </c>
      <c r="I5" s="368" t="s">
        <v>133</v>
      </c>
      <c r="J5" s="43" t="s">
        <v>134</v>
      </c>
      <c r="K5" s="43" t="s">
        <v>135</v>
      </c>
      <c r="L5" s="129" t="s">
        <v>136</v>
      </c>
      <c r="M5" s="129" t="s">
        <v>137</v>
      </c>
      <c r="N5" s="129" t="s">
        <v>138</v>
      </c>
      <c r="O5" s="33" t="s">
        <v>139</v>
      </c>
      <c r="P5" s="162" t="s">
        <v>200</v>
      </c>
      <c r="Q5" s="162" t="s">
        <v>201</v>
      </c>
      <c r="R5" s="162" t="s">
        <v>210</v>
      </c>
      <c r="S5" s="189" t="s">
        <v>211</v>
      </c>
    </row>
    <row r="6" spans="1:19" s="6" customFormat="1" ht="9.75" customHeight="1">
      <c r="A6" s="415"/>
      <c r="B6" s="418"/>
      <c r="C6" s="421"/>
      <c r="D6" s="421"/>
      <c r="E6" s="381"/>
      <c r="F6" s="421"/>
      <c r="G6" s="378"/>
      <c r="H6" s="381"/>
      <c r="I6" s="369"/>
      <c r="J6" s="177"/>
      <c r="K6" s="177"/>
      <c r="L6" s="44" t="s">
        <v>128</v>
      </c>
      <c r="M6" s="44" t="s">
        <v>128</v>
      </c>
      <c r="N6" s="44" t="s">
        <v>128</v>
      </c>
      <c r="O6" s="44" t="s">
        <v>128</v>
      </c>
      <c r="P6" s="44" t="s">
        <v>128</v>
      </c>
      <c r="Q6" s="5" t="s">
        <v>128</v>
      </c>
      <c r="R6" s="44" t="s">
        <v>128</v>
      </c>
      <c r="S6" s="5" t="s">
        <v>128</v>
      </c>
    </row>
    <row r="7" spans="1:19" s="6" customFormat="1" ht="27.6" customHeight="1">
      <c r="A7" s="416"/>
      <c r="B7" s="419"/>
      <c r="C7" s="422"/>
      <c r="D7" s="422"/>
      <c r="E7" s="382"/>
      <c r="F7" s="422"/>
      <c r="G7" s="379"/>
      <c r="H7" s="382"/>
      <c r="I7" s="370"/>
      <c r="J7" s="43">
        <v>16</v>
      </c>
      <c r="K7" s="43">
        <v>23</v>
      </c>
      <c r="L7" s="43">
        <v>16</v>
      </c>
      <c r="M7" s="43">
        <v>24</v>
      </c>
      <c r="N7" s="43">
        <v>16</v>
      </c>
      <c r="O7" s="43">
        <v>23</v>
      </c>
      <c r="P7" s="43">
        <v>16</v>
      </c>
      <c r="Q7" s="43">
        <v>23</v>
      </c>
      <c r="R7" s="43">
        <v>16</v>
      </c>
      <c r="S7" s="34">
        <v>11</v>
      </c>
    </row>
    <row r="8" spans="1:19" s="10" customFormat="1" ht="9.75" customHeight="1">
      <c r="A8" s="5">
        <v>1</v>
      </c>
      <c r="B8" s="13">
        <v>2</v>
      </c>
      <c r="C8" s="13">
        <v>3</v>
      </c>
      <c r="D8" s="13">
        <v>4</v>
      </c>
      <c r="E8" s="13">
        <v>5</v>
      </c>
      <c r="F8" s="13">
        <v>6</v>
      </c>
      <c r="G8" s="13">
        <v>7</v>
      </c>
      <c r="H8" s="13">
        <v>7</v>
      </c>
      <c r="I8" s="14" t="s">
        <v>187</v>
      </c>
      <c r="J8" s="45">
        <v>9</v>
      </c>
      <c r="K8" s="45">
        <v>10</v>
      </c>
      <c r="L8" s="45">
        <v>11</v>
      </c>
      <c r="M8" s="45">
        <v>12</v>
      </c>
      <c r="N8" s="45">
        <v>13</v>
      </c>
      <c r="O8" s="13">
        <v>14</v>
      </c>
      <c r="P8" s="13">
        <v>15</v>
      </c>
      <c r="Q8" s="13">
        <v>16</v>
      </c>
      <c r="R8" s="13">
        <v>17</v>
      </c>
      <c r="S8" s="13">
        <v>18</v>
      </c>
    </row>
    <row r="9" spans="1:19" s="10" customFormat="1" ht="9.9499999999999993" customHeight="1">
      <c r="A9" s="178" t="s">
        <v>212</v>
      </c>
      <c r="B9" s="179" t="s">
        <v>213</v>
      </c>
      <c r="C9" s="141" t="s">
        <v>296</v>
      </c>
      <c r="D9" s="213">
        <f>D10+D20</f>
        <v>1850</v>
      </c>
      <c r="E9" s="180">
        <f t="shared" ref="E9" si="0">E10+E20</f>
        <v>446</v>
      </c>
      <c r="F9" s="180">
        <f>F10+F20</f>
        <v>1404</v>
      </c>
      <c r="G9" s="180">
        <f t="shared" ref="G9:S9" si="1">G10+G20</f>
        <v>0</v>
      </c>
      <c r="H9" s="180">
        <f t="shared" si="1"/>
        <v>547</v>
      </c>
      <c r="I9" s="180">
        <f t="shared" si="1"/>
        <v>0</v>
      </c>
      <c r="J9" s="180">
        <f t="shared" si="1"/>
        <v>576</v>
      </c>
      <c r="K9" s="180">
        <f t="shared" si="1"/>
        <v>694</v>
      </c>
      <c r="L9" s="180">
        <f t="shared" si="1"/>
        <v>64</v>
      </c>
      <c r="M9" s="180">
        <f t="shared" si="1"/>
        <v>70</v>
      </c>
      <c r="N9" s="180">
        <f t="shared" si="1"/>
        <v>0</v>
      </c>
      <c r="O9" s="180">
        <f t="shared" si="1"/>
        <v>0</v>
      </c>
      <c r="P9" s="180">
        <f t="shared" si="1"/>
        <v>0</v>
      </c>
      <c r="Q9" s="180">
        <f t="shared" si="1"/>
        <v>0</v>
      </c>
      <c r="R9" s="180">
        <f t="shared" si="1"/>
        <v>0</v>
      </c>
      <c r="S9" s="180">
        <f t="shared" si="1"/>
        <v>0</v>
      </c>
    </row>
    <row r="10" spans="1:19" s="10" customFormat="1" ht="9.9499999999999993" customHeight="1">
      <c r="A10" s="181" t="s">
        <v>214</v>
      </c>
      <c r="B10" s="182" t="s">
        <v>278</v>
      </c>
      <c r="C10" s="114" t="s">
        <v>295</v>
      </c>
      <c r="D10" s="183">
        <f>SUM(D11:D19)</f>
        <v>1106</v>
      </c>
      <c r="E10" s="183">
        <f>SUM(E11:E19)</f>
        <v>256</v>
      </c>
      <c r="F10" s="184">
        <f>SUM(F11:F19)</f>
        <v>850</v>
      </c>
      <c r="G10" s="184">
        <f t="shared" ref="G10:S10" si="2">SUM(G11:G19)</f>
        <v>0</v>
      </c>
      <c r="H10" s="184">
        <f t="shared" si="2"/>
        <v>355</v>
      </c>
      <c r="I10" s="184">
        <f t="shared" si="2"/>
        <v>0</v>
      </c>
      <c r="J10" s="184">
        <f t="shared" si="2"/>
        <v>382</v>
      </c>
      <c r="K10" s="184">
        <f t="shared" si="2"/>
        <v>468</v>
      </c>
      <c r="L10" s="184">
        <f t="shared" si="2"/>
        <v>0</v>
      </c>
      <c r="M10" s="184">
        <f t="shared" si="2"/>
        <v>0</v>
      </c>
      <c r="N10" s="184">
        <f t="shared" si="2"/>
        <v>0</v>
      </c>
      <c r="O10" s="184">
        <f t="shared" si="2"/>
        <v>0</v>
      </c>
      <c r="P10" s="184">
        <f t="shared" si="2"/>
        <v>0</v>
      </c>
      <c r="Q10" s="184">
        <f t="shared" si="2"/>
        <v>0</v>
      </c>
      <c r="R10" s="184">
        <f t="shared" si="2"/>
        <v>0</v>
      </c>
      <c r="S10" s="184">
        <f t="shared" si="2"/>
        <v>0</v>
      </c>
    </row>
    <row r="11" spans="1:19" s="10" customFormat="1" ht="9.9499999999999993" customHeight="1">
      <c r="A11" s="185" t="s">
        <v>215</v>
      </c>
      <c r="B11" s="186" t="s">
        <v>216</v>
      </c>
      <c r="C11" s="118" t="s">
        <v>294</v>
      </c>
      <c r="D11" s="214">
        <f>E11+F11</f>
        <v>104</v>
      </c>
      <c r="E11" s="214">
        <v>26</v>
      </c>
      <c r="F11" s="187">
        <f>J11+K11+L11+M11+N11+O11+P11+Q11+R11+S11</f>
        <v>78</v>
      </c>
      <c r="G11" s="187"/>
      <c r="H11" s="187">
        <v>26</v>
      </c>
      <c r="I11" s="215"/>
      <c r="J11" s="68">
        <v>30</v>
      </c>
      <c r="K11" s="68">
        <v>48</v>
      </c>
      <c r="L11" s="68"/>
      <c r="M11" s="68"/>
      <c r="N11" s="68"/>
      <c r="O11" s="68"/>
      <c r="P11" s="68"/>
      <c r="Q11" s="49"/>
      <c r="R11" s="188"/>
      <c r="S11" s="188"/>
    </row>
    <row r="12" spans="1:19" s="10" customFormat="1" ht="9.9499999999999993" customHeight="1">
      <c r="A12" s="185" t="s">
        <v>217</v>
      </c>
      <c r="B12" s="186" t="s">
        <v>218</v>
      </c>
      <c r="C12" s="118" t="s">
        <v>275</v>
      </c>
      <c r="D12" s="214">
        <f t="shared" ref="D12:D19" si="3">E12+F12</f>
        <v>153</v>
      </c>
      <c r="E12" s="214">
        <v>36</v>
      </c>
      <c r="F12" s="187">
        <f t="shared" ref="F12:F19" si="4">J12+K12+L12+M12+N12+O12+P12+Q12+R12+S12</f>
        <v>117</v>
      </c>
      <c r="G12" s="187"/>
      <c r="H12" s="187">
        <v>40</v>
      </c>
      <c r="I12" s="215"/>
      <c r="J12" s="68">
        <v>42</v>
      </c>
      <c r="K12" s="68">
        <v>75</v>
      </c>
      <c r="L12" s="68"/>
      <c r="M12" s="68"/>
      <c r="N12" s="68"/>
      <c r="O12" s="68"/>
      <c r="P12" s="68"/>
      <c r="Q12" s="49"/>
      <c r="R12" s="188"/>
      <c r="S12" s="188"/>
    </row>
    <row r="13" spans="1:19" s="10" customFormat="1" ht="9.9499999999999993" customHeight="1">
      <c r="A13" s="185" t="s">
        <v>219</v>
      </c>
      <c r="B13" s="186" t="s">
        <v>67</v>
      </c>
      <c r="C13" s="118" t="s">
        <v>275</v>
      </c>
      <c r="D13" s="214">
        <f t="shared" si="3"/>
        <v>104</v>
      </c>
      <c r="E13" s="214">
        <v>26</v>
      </c>
      <c r="F13" s="187">
        <f t="shared" si="4"/>
        <v>78</v>
      </c>
      <c r="G13" s="187"/>
      <c r="H13" s="187">
        <v>78</v>
      </c>
      <c r="I13" s="215"/>
      <c r="J13" s="68">
        <v>32</v>
      </c>
      <c r="K13" s="68">
        <v>46</v>
      </c>
      <c r="L13" s="68"/>
      <c r="M13" s="68"/>
      <c r="N13" s="68"/>
      <c r="O13" s="68"/>
      <c r="P13" s="68"/>
      <c r="Q13" s="49"/>
      <c r="R13" s="188"/>
      <c r="S13" s="188"/>
    </row>
    <row r="14" spans="1:19" s="10" customFormat="1" ht="9.9499999999999993" customHeight="1">
      <c r="A14" s="185" t="s">
        <v>220</v>
      </c>
      <c r="B14" s="186" t="s">
        <v>96</v>
      </c>
      <c r="C14" s="118" t="s">
        <v>275</v>
      </c>
      <c r="D14" s="214">
        <f t="shared" si="3"/>
        <v>153</v>
      </c>
      <c r="E14" s="214">
        <v>36</v>
      </c>
      <c r="F14" s="187">
        <f t="shared" si="4"/>
        <v>117</v>
      </c>
      <c r="G14" s="187"/>
      <c r="H14" s="187">
        <v>30</v>
      </c>
      <c r="I14" s="215"/>
      <c r="J14" s="68">
        <v>48</v>
      </c>
      <c r="K14" s="68">
        <v>69</v>
      </c>
      <c r="L14" s="68"/>
      <c r="M14" s="68"/>
      <c r="N14" s="68"/>
      <c r="O14" s="68"/>
      <c r="P14" s="68"/>
      <c r="Q14" s="49"/>
      <c r="R14" s="188"/>
      <c r="S14" s="188"/>
    </row>
    <row r="15" spans="1:19" s="10" customFormat="1" ht="9.9499999999999993" customHeight="1">
      <c r="A15" s="185" t="s">
        <v>221</v>
      </c>
      <c r="B15" s="186" t="s">
        <v>222</v>
      </c>
      <c r="C15" s="118" t="s">
        <v>275</v>
      </c>
      <c r="D15" s="214">
        <f t="shared" si="3"/>
        <v>153</v>
      </c>
      <c r="E15" s="214">
        <v>36</v>
      </c>
      <c r="F15" s="187">
        <f t="shared" si="4"/>
        <v>117</v>
      </c>
      <c r="G15" s="187"/>
      <c r="H15" s="187">
        <v>30</v>
      </c>
      <c r="I15" s="215"/>
      <c r="J15" s="68">
        <v>48</v>
      </c>
      <c r="K15" s="68">
        <v>69</v>
      </c>
      <c r="L15" s="68"/>
      <c r="M15" s="68"/>
      <c r="N15" s="68"/>
      <c r="O15" s="68"/>
      <c r="P15" s="68"/>
      <c r="Q15" s="49"/>
      <c r="R15" s="188"/>
      <c r="S15" s="188"/>
    </row>
    <row r="16" spans="1:19" s="10" customFormat="1" ht="9.9499999999999993" customHeight="1">
      <c r="A16" s="185" t="s">
        <v>223</v>
      </c>
      <c r="B16" s="186" t="s">
        <v>224</v>
      </c>
      <c r="C16" s="118" t="s">
        <v>275</v>
      </c>
      <c r="D16" s="214">
        <f t="shared" si="3"/>
        <v>104</v>
      </c>
      <c r="E16" s="214">
        <v>26</v>
      </c>
      <c r="F16" s="187">
        <f t="shared" si="4"/>
        <v>78</v>
      </c>
      <c r="G16" s="187"/>
      <c r="H16" s="187">
        <v>10</v>
      </c>
      <c r="I16" s="215"/>
      <c r="J16" s="68">
        <v>32</v>
      </c>
      <c r="K16" s="68">
        <v>46</v>
      </c>
      <c r="L16" s="68"/>
      <c r="M16" s="68"/>
      <c r="N16" s="68"/>
      <c r="O16" s="68"/>
      <c r="P16" s="68"/>
      <c r="Q16" s="49"/>
      <c r="R16" s="188"/>
      <c r="S16" s="188"/>
    </row>
    <row r="17" spans="1:117" s="10" customFormat="1" ht="9.9499999999999993" customHeight="1">
      <c r="A17" s="185" t="s">
        <v>225</v>
      </c>
      <c r="B17" s="186" t="s">
        <v>226</v>
      </c>
      <c r="C17" s="118" t="s">
        <v>275</v>
      </c>
      <c r="D17" s="214">
        <f t="shared" si="3"/>
        <v>104</v>
      </c>
      <c r="E17" s="214">
        <v>26</v>
      </c>
      <c r="F17" s="187">
        <f t="shared" si="4"/>
        <v>78</v>
      </c>
      <c r="G17" s="187"/>
      <c r="H17" s="187">
        <v>10</v>
      </c>
      <c r="I17" s="215"/>
      <c r="J17" s="68">
        <v>32</v>
      </c>
      <c r="K17" s="68">
        <v>46</v>
      </c>
      <c r="L17" s="68"/>
      <c r="M17" s="68"/>
      <c r="N17" s="68"/>
      <c r="O17" s="68"/>
      <c r="P17" s="68"/>
      <c r="Q17" s="49"/>
      <c r="R17" s="188"/>
      <c r="S17" s="188"/>
    </row>
    <row r="18" spans="1:117" s="10" customFormat="1" ht="9.9499999999999993" customHeight="1">
      <c r="A18" s="185" t="s">
        <v>227</v>
      </c>
      <c r="B18" s="186" t="s">
        <v>68</v>
      </c>
      <c r="C18" s="239" t="s">
        <v>287</v>
      </c>
      <c r="D18" s="214">
        <f t="shared" si="3"/>
        <v>139</v>
      </c>
      <c r="E18" s="214">
        <v>22</v>
      </c>
      <c r="F18" s="187">
        <f t="shared" si="4"/>
        <v>117</v>
      </c>
      <c r="G18" s="187"/>
      <c r="H18" s="187">
        <v>113</v>
      </c>
      <c r="I18" s="215"/>
      <c r="J18" s="68">
        <v>48</v>
      </c>
      <c r="K18" s="68">
        <v>69</v>
      </c>
      <c r="L18" s="68"/>
      <c r="M18" s="68"/>
      <c r="N18" s="68"/>
      <c r="O18" s="68"/>
      <c r="P18" s="68"/>
      <c r="Q18" s="49"/>
      <c r="R18" s="188"/>
      <c r="S18" s="188"/>
    </row>
    <row r="19" spans="1:117" s="10" customFormat="1" ht="9.9499999999999993" customHeight="1">
      <c r="A19" s="185" t="s">
        <v>228</v>
      </c>
      <c r="B19" s="186" t="s">
        <v>229</v>
      </c>
      <c r="C19" s="118" t="s">
        <v>168</v>
      </c>
      <c r="D19" s="214">
        <f t="shared" si="3"/>
        <v>92</v>
      </c>
      <c r="E19" s="214">
        <v>22</v>
      </c>
      <c r="F19" s="187">
        <f t="shared" si="4"/>
        <v>70</v>
      </c>
      <c r="G19" s="187"/>
      <c r="H19" s="187">
        <v>18</v>
      </c>
      <c r="I19" s="215"/>
      <c r="J19" s="68">
        <v>70</v>
      </c>
      <c r="K19" s="68"/>
      <c r="L19" s="68"/>
      <c r="M19" s="68"/>
      <c r="N19" s="68"/>
      <c r="O19" s="68"/>
      <c r="P19" s="68"/>
      <c r="Q19" s="49"/>
      <c r="R19" s="188"/>
      <c r="S19" s="188"/>
    </row>
    <row r="20" spans="1:117" s="10" customFormat="1" ht="9.9499999999999993" customHeight="1">
      <c r="A20" s="181" t="s">
        <v>230</v>
      </c>
      <c r="B20" s="182" t="s">
        <v>279</v>
      </c>
      <c r="C20" s="114" t="s">
        <v>277</v>
      </c>
      <c r="D20" s="216">
        <f>SUM(D21:D23)</f>
        <v>744</v>
      </c>
      <c r="E20" s="216">
        <f>SUM(E21:E23)</f>
        <v>190</v>
      </c>
      <c r="F20" s="184">
        <f>SUM(F21:F23)</f>
        <v>554</v>
      </c>
      <c r="G20" s="184">
        <f t="shared" ref="G20:S20" si="5">SUM(G21:G23)</f>
        <v>0</v>
      </c>
      <c r="H20" s="184">
        <f t="shared" si="5"/>
        <v>192</v>
      </c>
      <c r="I20" s="184">
        <f t="shared" si="5"/>
        <v>0</v>
      </c>
      <c r="J20" s="184">
        <f t="shared" si="5"/>
        <v>194</v>
      </c>
      <c r="K20" s="184">
        <f t="shared" si="5"/>
        <v>226</v>
      </c>
      <c r="L20" s="184">
        <f t="shared" si="5"/>
        <v>64</v>
      </c>
      <c r="M20" s="184">
        <f t="shared" si="5"/>
        <v>70</v>
      </c>
      <c r="N20" s="184">
        <f t="shared" si="5"/>
        <v>0</v>
      </c>
      <c r="O20" s="184">
        <f t="shared" si="5"/>
        <v>0</v>
      </c>
      <c r="P20" s="184">
        <f t="shared" si="5"/>
        <v>0</v>
      </c>
      <c r="Q20" s="184">
        <f t="shared" si="5"/>
        <v>0</v>
      </c>
      <c r="R20" s="184">
        <f t="shared" si="5"/>
        <v>0</v>
      </c>
      <c r="S20" s="184">
        <f t="shared" si="5"/>
        <v>0</v>
      </c>
    </row>
    <row r="21" spans="1:117" s="10" customFormat="1" ht="9.9499999999999993" customHeight="1">
      <c r="A21" s="185" t="s">
        <v>231</v>
      </c>
      <c r="B21" s="186" t="s">
        <v>84</v>
      </c>
      <c r="C21" s="118" t="s">
        <v>288</v>
      </c>
      <c r="D21" s="214">
        <f>E21+F21</f>
        <v>392</v>
      </c>
      <c r="E21" s="214">
        <v>102</v>
      </c>
      <c r="F21" s="187">
        <f>J21+K21+L21+M21+N21+O21+P21+Q21+R21+S21</f>
        <v>290</v>
      </c>
      <c r="G21" s="187"/>
      <c r="H21" s="187">
        <v>100</v>
      </c>
      <c r="I21" s="215"/>
      <c r="J21" s="68">
        <v>64</v>
      </c>
      <c r="K21" s="68">
        <v>92</v>
      </c>
      <c r="L21" s="68">
        <v>64</v>
      </c>
      <c r="M21" s="68">
        <v>70</v>
      </c>
      <c r="N21" s="68"/>
      <c r="O21" s="68"/>
      <c r="P21" s="68"/>
      <c r="Q21" s="49"/>
      <c r="R21" s="188"/>
      <c r="S21" s="188"/>
    </row>
    <row r="22" spans="1:117" s="10" customFormat="1" ht="9.9499999999999993" customHeight="1">
      <c r="A22" s="185" t="s">
        <v>232</v>
      </c>
      <c r="B22" s="186" t="s">
        <v>233</v>
      </c>
      <c r="C22" s="118" t="s">
        <v>191</v>
      </c>
      <c r="D22" s="214">
        <f>E22+F22</f>
        <v>131</v>
      </c>
      <c r="E22" s="214">
        <v>36</v>
      </c>
      <c r="F22" s="187">
        <f t="shared" ref="F22:F23" si="6">J22+K22+L22+M22+N22+O22+P22+Q22+R22+S22</f>
        <v>95</v>
      </c>
      <c r="G22" s="187"/>
      <c r="H22" s="187">
        <v>60</v>
      </c>
      <c r="I22" s="215"/>
      <c r="J22" s="68">
        <v>50</v>
      </c>
      <c r="K22" s="68">
        <v>45</v>
      </c>
      <c r="L22" s="68"/>
      <c r="M22" s="68"/>
      <c r="N22" s="68"/>
      <c r="O22" s="68"/>
      <c r="P22" s="68"/>
      <c r="Q22" s="49"/>
      <c r="R22" s="188"/>
      <c r="S22" s="188"/>
    </row>
    <row r="23" spans="1:117" s="10" customFormat="1" ht="9.9499999999999993" customHeight="1">
      <c r="A23" s="185" t="s">
        <v>234</v>
      </c>
      <c r="B23" s="186" t="s">
        <v>235</v>
      </c>
      <c r="C23" s="118" t="s">
        <v>191</v>
      </c>
      <c r="D23" s="214">
        <f>E23+F23</f>
        <v>221</v>
      </c>
      <c r="E23" s="214">
        <v>52</v>
      </c>
      <c r="F23" s="187">
        <f t="shared" si="6"/>
        <v>169</v>
      </c>
      <c r="G23" s="187"/>
      <c r="H23" s="187">
        <v>32</v>
      </c>
      <c r="I23" s="215"/>
      <c r="J23" s="68">
        <v>80</v>
      </c>
      <c r="K23" s="68">
        <v>89</v>
      </c>
      <c r="L23" s="68"/>
      <c r="M23" s="68"/>
      <c r="N23" s="68"/>
      <c r="O23" s="68"/>
      <c r="P23" s="68"/>
      <c r="Q23" s="49"/>
      <c r="R23" s="188"/>
      <c r="S23" s="188"/>
    </row>
    <row r="24" spans="1:117" s="6" customFormat="1" ht="13.9" hidden="1" customHeight="1">
      <c r="A24" s="389" t="s">
        <v>192</v>
      </c>
      <c r="B24" s="390"/>
      <c r="C24" s="141" t="s">
        <v>196</v>
      </c>
      <c r="D24" s="108">
        <f>D25+D34+D39-D68-D69-D74-D75-D82-D83-D87-D89-D93-D103</f>
        <v>6930</v>
      </c>
      <c r="E24" s="108">
        <f>E25+E34+E39-E68-E69-E74-E75-E82-E83-E87-E89-E93-E103</f>
        <v>2070</v>
      </c>
      <c r="F24" s="108">
        <f>F25+F34+F39-F68-F69-F74-F75-F82-F83-F87-F89-F93-F103</f>
        <v>4860</v>
      </c>
      <c r="G24" s="108" t="e">
        <f>G25+G34+G39-G68-G69-G74-G75-G82-G83-G87-G89-G93-G103</f>
        <v>#REF!</v>
      </c>
      <c r="H24" s="108">
        <f>H25+H34+H39-H68-H69-H74-H75-H82-H83-H87-H89-H93-H103</f>
        <v>1829</v>
      </c>
      <c r="I24" s="109">
        <v>40</v>
      </c>
      <c r="J24" s="172"/>
      <c r="K24" s="172"/>
      <c r="L24" s="108">
        <f>L25+L34+L39</f>
        <v>512</v>
      </c>
      <c r="M24" s="108">
        <f t="shared" ref="M24:S24" si="7">M25+M34+M39-M68-M69-M74-M75-M82-M83-M87-M89-M93-M103</f>
        <v>650</v>
      </c>
      <c r="N24" s="108">
        <f t="shared" si="7"/>
        <v>576</v>
      </c>
      <c r="O24" s="108">
        <f t="shared" si="7"/>
        <v>828</v>
      </c>
      <c r="P24" s="108">
        <f t="shared" si="7"/>
        <v>468</v>
      </c>
      <c r="Q24" s="108">
        <f t="shared" si="7"/>
        <v>756</v>
      </c>
      <c r="R24" s="108">
        <f t="shared" si="7"/>
        <v>576</v>
      </c>
      <c r="S24" s="108">
        <f t="shared" si="7"/>
        <v>360</v>
      </c>
      <c r="T24" s="201"/>
      <c r="V24" s="202"/>
    </row>
    <row r="25" spans="1:117" s="6" customFormat="1" ht="14.45" customHeight="1">
      <c r="A25" s="110" t="s">
        <v>70</v>
      </c>
      <c r="B25" s="111" t="s">
        <v>140</v>
      </c>
      <c r="C25" s="145" t="s">
        <v>289</v>
      </c>
      <c r="D25" s="107">
        <f>SUM(D26:D33)</f>
        <v>996</v>
      </c>
      <c r="E25" s="107">
        <f>SUM(E26:E33)</f>
        <v>332</v>
      </c>
      <c r="F25" s="107">
        <f>SUM(F26:F32)</f>
        <v>664</v>
      </c>
      <c r="G25" s="107" t="e">
        <f t="shared" ref="G25:S25" si="8">SUM(G26:G32)</f>
        <v>#REF!</v>
      </c>
      <c r="H25" s="107">
        <f t="shared" si="8"/>
        <v>519</v>
      </c>
      <c r="I25" s="107">
        <f t="shared" si="8"/>
        <v>0</v>
      </c>
      <c r="J25" s="107">
        <f t="shared" si="8"/>
        <v>0</v>
      </c>
      <c r="K25" s="107">
        <f t="shared" si="8"/>
        <v>0</v>
      </c>
      <c r="L25" s="107">
        <f t="shared" si="8"/>
        <v>56</v>
      </c>
      <c r="M25" s="107">
        <f t="shared" si="8"/>
        <v>64</v>
      </c>
      <c r="N25" s="107">
        <f t="shared" si="8"/>
        <v>64</v>
      </c>
      <c r="O25" s="107">
        <f t="shared" si="8"/>
        <v>60</v>
      </c>
      <c r="P25" s="107">
        <f t="shared" si="8"/>
        <v>92</v>
      </c>
      <c r="Q25" s="107">
        <f t="shared" si="8"/>
        <v>176</v>
      </c>
      <c r="R25" s="107">
        <f t="shared" si="8"/>
        <v>124</v>
      </c>
      <c r="S25" s="107">
        <f t="shared" si="8"/>
        <v>28</v>
      </c>
      <c r="T25" s="200"/>
    </row>
    <row r="26" spans="1:117" s="6" customFormat="1" ht="9.9499999999999993" customHeight="1">
      <c r="A26" s="70" t="s">
        <v>65</v>
      </c>
      <c r="B26" s="71" t="s">
        <v>81</v>
      </c>
      <c r="C26" s="383" t="s">
        <v>298</v>
      </c>
      <c r="D26" s="49">
        <f>E26+F26</f>
        <v>66</v>
      </c>
      <c r="E26" s="49">
        <v>18</v>
      </c>
      <c r="F26" s="187">
        <f>J26+K26+L26+M26+N26+O26+P26+Q26+R26+S26</f>
        <v>48</v>
      </c>
      <c r="G26" s="72" t="e">
        <f>#REF!-#REF!</f>
        <v>#REF!</v>
      </c>
      <c r="H26" s="72">
        <v>16</v>
      </c>
      <c r="I26" s="73"/>
      <c r="J26" s="173"/>
      <c r="K26" s="173"/>
      <c r="L26" s="68"/>
      <c r="M26" s="68"/>
      <c r="N26" s="68"/>
      <c r="O26" s="68"/>
      <c r="P26" s="74"/>
      <c r="Q26" s="125">
        <v>48</v>
      </c>
      <c r="R26" s="155"/>
      <c r="S26" s="7"/>
      <c r="T26" s="200"/>
    </row>
    <row r="27" spans="1:117" s="6" customFormat="1" ht="9.9499999999999993" customHeight="1">
      <c r="A27" s="75" t="s">
        <v>72</v>
      </c>
      <c r="B27" s="76" t="s">
        <v>96</v>
      </c>
      <c r="C27" s="385"/>
      <c r="D27" s="49">
        <f t="shared" ref="D27:D30" si="9">E27+F27</f>
        <v>66</v>
      </c>
      <c r="E27" s="49">
        <v>18</v>
      </c>
      <c r="F27" s="187">
        <f t="shared" ref="F27:F31" si="10">J27+K27+L27+M27+N27+O27+P27+Q27+R27+S27</f>
        <v>48</v>
      </c>
      <c r="G27" s="72" t="e">
        <f>#REF!-#REF!</f>
        <v>#REF!</v>
      </c>
      <c r="H27" s="77">
        <v>18</v>
      </c>
      <c r="I27" s="78"/>
      <c r="J27" s="174"/>
      <c r="K27" s="174"/>
      <c r="L27" s="68"/>
      <c r="M27" s="79"/>
      <c r="N27" s="68"/>
      <c r="O27" s="68"/>
      <c r="P27" s="126"/>
      <c r="Q27" s="126">
        <v>48</v>
      </c>
      <c r="R27" s="155"/>
      <c r="S27" s="7"/>
      <c r="T27" s="200"/>
    </row>
    <row r="28" spans="1:117" s="6" customFormat="1" ht="9.9499999999999993" customHeight="1">
      <c r="A28" s="70" t="s">
        <v>66</v>
      </c>
      <c r="B28" s="76" t="s">
        <v>198</v>
      </c>
      <c r="C28" s="119" t="s">
        <v>168</v>
      </c>
      <c r="D28" s="49">
        <f t="shared" si="9"/>
        <v>66</v>
      </c>
      <c r="E28" s="49">
        <v>18</v>
      </c>
      <c r="F28" s="187">
        <f t="shared" si="10"/>
        <v>48</v>
      </c>
      <c r="G28" s="72" t="e">
        <f>#REF!-#REF!</f>
        <v>#REF!</v>
      </c>
      <c r="H28" s="77">
        <v>35</v>
      </c>
      <c r="I28" s="154"/>
      <c r="J28" s="174"/>
      <c r="K28" s="174"/>
      <c r="L28" s="68"/>
      <c r="M28" s="124"/>
      <c r="N28" s="125"/>
      <c r="O28" s="7"/>
      <c r="P28" s="68">
        <v>48</v>
      </c>
      <c r="Q28" s="68"/>
      <c r="R28" s="190"/>
      <c r="S28" s="191"/>
      <c r="T28" s="200"/>
    </row>
    <row r="29" spans="1:117" s="7" customFormat="1" ht="9.9499999999999993" customHeight="1">
      <c r="A29" s="80" t="s">
        <v>82</v>
      </c>
      <c r="B29" s="71" t="s">
        <v>67</v>
      </c>
      <c r="C29" s="118" t="s">
        <v>276</v>
      </c>
      <c r="D29" s="49">
        <f t="shared" si="9"/>
        <v>254</v>
      </c>
      <c r="E29" s="49">
        <v>24</v>
      </c>
      <c r="F29" s="187">
        <f t="shared" si="10"/>
        <v>230</v>
      </c>
      <c r="G29" s="72" t="e">
        <f>#REF!-#REF!</f>
        <v>#REF!</v>
      </c>
      <c r="H29" s="72">
        <v>230</v>
      </c>
      <c r="I29" s="73"/>
      <c r="J29" s="174"/>
      <c r="K29" s="174"/>
      <c r="L29" s="68">
        <v>28</v>
      </c>
      <c r="M29" s="68">
        <v>32</v>
      </c>
      <c r="N29" s="68">
        <v>32</v>
      </c>
      <c r="O29" s="68">
        <v>30</v>
      </c>
      <c r="P29" s="74">
        <v>22</v>
      </c>
      <c r="Q29" s="49">
        <v>40</v>
      </c>
      <c r="R29" s="74">
        <v>32</v>
      </c>
      <c r="S29" s="74">
        <v>14</v>
      </c>
      <c r="T29" s="200"/>
      <c r="U29" s="6"/>
      <c r="V29" s="6"/>
      <c r="W29" s="6"/>
      <c r="X29" s="6"/>
      <c r="Y29" s="6"/>
      <c r="Z29" s="6"/>
      <c r="AA29" s="6"/>
      <c r="AB29" s="6"/>
      <c r="AC29" s="6"/>
      <c r="AD29" s="6"/>
      <c r="AE29" s="6"/>
      <c r="AF29" s="6"/>
      <c r="AG29" s="6"/>
      <c r="AH29" s="6"/>
      <c r="AI29" s="6"/>
      <c r="AJ29" s="6"/>
      <c r="AK29" s="6"/>
      <c r="AL29" s="6"/>
      <c r="AM29" s="6"/>
      <c r="AN29" s="6"/>
      <c r="AO29" s="6"/>
      <c r="AP29" s="6"/>
      <c r="AQ29" s="6"/>
      <c r="AR29" s="6"/>
      <c r="AS29" s="6"/>
      <c r="AT29" s="6"/>
      <c r="AU29" s="6"/>
      <c r="AV29" s="6"/>
      <c r="AW29" s="6"/>
      <c r="AX29" s="6"/>
      <c r="AY29" s="6"/>
      <c r="AZ29" s="6"/>
      <c r="BA29" s="6"/>
      <c r="BB29" s="6"/>
      <c r="BC29" s="6"/>
      <c r="BD29" s="6"/>
      <c r="BE29" s="6"/>
      <c r="BF29" s="6"/>
      <c r="BG29" s="6"/>
      <c r="BH29" s="6"/>
      <c r="BI29" s="6"/>
      <c r="BJ29" s="6"/>
      <c r="BK29" s="6"/>
      <c r="BL29" s="6"/>
      <c r="BM29" s="6"/>
      <c r="BN29" s="6"/>
      <c r="BO29" s="6"/>
      <c r="BP29" s="6"/>
      <c r="BQ29" s="6"/>
      <c r="BR29" s="6"/>
      <c r="BS29" s="6"/>
      <c r="BT29" s="6"/>
      <c r="BU29" s="6"/>
      <c r="BV29" s="6"/>
      <c r="BW29" s="6"/>
      <c r="BX29" s="6"/>
      <c r="BY29" s="6"/>
      <c r="BZ29" s="6"/>
      <c r="CA29" s="6"/>
      <c r="CB29" s="6"/>
      <c r="CC29" s="6"/>
      <c r="CD29" s="6"/>
      <c r="CE29" s="6"/>
      <c r="CF29" s="6"/>
      <c r="CG29" s="6"/>
      <c r="CH29" s="6"/>
      <c r="CI29" s="6"/>
      <c r="CJ29" s="6"/>
      <c r="CK29" s="6"/>
      <c r="CL29" s="6"/>
      <c r="CM29" s="6"/>
      <c r="CN29" s="6"/>
      <c r="CO29" s="6"/>
      <c r="CP29" s="6"/>
      <c r="CQ29" s="6"/>
      <c r="CR29" s="6"/>
      <c r="CS29" s="6"/>
      <c r="CT29" s="6"/>
      <c r="CU29" s="6"/>
      <c r="CV29" s="6"/>
      <c r="CW29" s="6"/>
      <c r="CX29" s="6"/>
      <c r="CY29" s="6"/>
      <c r="CZ29" s="6"/>
      <c r="DA29" s="6"/>
      <c r="DB29" s="6"/>
      <c r="DC29" s="6"/>
      <c r="DD29" s="6"/>
      <c r="DE29" s="6"/>
      <c r="DF29" s="6"/>
      <c r="DG29" s="6"/>
      <c r="DH29" s="6"/>
      <c r="DI29" s="6"/>
      <c r="DJ29" s="6"/>
      <c r="DK29" s="6"/>
      <c r="DL29" s="6"/>
      <c r="DM29" s="6"/>
    </row>
    <row r="30" spans="1:117" s="6" customFormat="1" ht="9.9499999999999993" customHeight="1">
      <c r="A30" s="80" t="s">
        <v>83</v>
      </c>
      <c r="B30" s="81" t="s">
        <v>68</v>
      </c>
      <c r="C30" s="119" t="s">
        <v>208</v>
      </c>
      <c r="D30" s="49">
        <f t="shared" si="9"/>
        <v>460</v>
      </c>
      <c r="E30" s="82">
        <v>230</v>
      </c>
      <c r="F30" s="187">
        <f t="shared" si="10"/>
        <v>230</v>
      </c>
      <c r="G30" s="72" t="e">
        <f>#REF!-#REF!</f>
        <v>#REF!</v>
      </c>
      <c r="H30" s="77">
        <v>214</v>
      </c>
      <c r="I30" s="78"/>
      <c r="J30" s="174"/>
      <c r="K30" s="174"/>
      <c r="L30" s="79">
        <v>28</v>
      </c>
      <c r="M30" s="68">
        <v>32</v>
      </c>
      <c r="N30" s="79">
        <v>32</v>
      </c>
      <c r="O30" s="79">
        <v>30</v>
      </c>
      <c r="P30" s="74">
        <v>22</v>
      </c>
      <c r="Q30" s="82">
        <v>40</v>
      </c>
      <c r="R30" s="74">
        <v>32</v>
      </c>
      <c r="S30" s="74">
        <v>14</v>
      </c>
      <c r="T30" s="200"/>
    </row>
    <row r="31" spans="1:117" s="6" customFormat="1" ht="9.9499999999999993" customHeight="1">
      <c r="A31" s="70" t="s">
        <v>194</v>
      </c>
      <c r="B31" s="71" t="s">
        <v>176</v>
      </c>
      <c r="C31" s="119" t="s">
        <v>168</v>
      </c>
      <c r="D31" s="49">
        <v>84</v>
      </c>
      <c r="E31" s="49">
        <v>24</v>
      </c>
      <c r="F31" s="187">
        <f t="shared" si="10"/>
        <v>60</v>
      </c>
      <c r="G31" s="49" t="e">
        <f>#REF!-#REF!</f>
        <v>#REF!</v>
      </c>
      <c r="H31" s="82">
        <v>6</v>
      </c>
      <c r="I31" s="203"/>
      <c r="J31" s="79"/>
      <c r="K31" s="79"/>
      <c r="L31" s="79"/>
      <c r="M31" s="68"/>
      <c r="N31" s="79"/>
      <c r="O31" s="79"/>
      <c r="P31" s="68"/>
      <c r="Q31" s="82"/>
      <c r="R31" s="126">
        <v>60</v>
      </c>
      <c r="S31" s="126"/>
      <c r="T31" s="200"/>
    </row>
    <row r="32" spans="1:117" s="6" customFormat="1" ht="9.9499999999999993" hidden="1" customHeight="1">
      <c r="A32" s="70"/>
      <c r="B32" s="71"/>
      <c r="C32" s="119"/>
      <c r="D32" s="49"/>
      <c r="E32" s="49"/>
      <c r="F32" s="69"/>
      <c r="G32" s="49"/>
      <c r="H32" s="82"/>
      <c r="I32" s="203"/>
      <c r="J32" s="79"/>
      <c r="K32" s="79"/>
      <c r="L32" s="79"/>
      <c r="M32" s="68"/>
      <c r="N32" s="79"/>
      <c r="O32" s="79"/>
      <c r="P32" s="68"/>
      <c r="Q32" s="82"/>
      <c r="R32" s="126"/>
      <c r="S32" s="126"/>
      <c r="T32" s="200"/>
    </row>
    <row r="33" spans="1:117" s="6" customFormat="1" ht="9.9499999999999993" hidden="1" customHeight="1">
      <c r="A33" s="70"/>
      <c r="B33" s="83"/>
      <c r="C33" s="118"/>
      <c r="D33" s="49"/>
      <c r="E33" s="49"/>
      <c r="F33" s="69"/>
      <c r="G33" s="72"/>
      <c r="H33" s="77"/>
      <c r="I33" s="130"/>
      <c r="J33" s="174"/>
      <c r="K33" s="174"/>
      <c r="L33" s="79"/>
      <c r="M33" s="68"/>
      <c r="N33" s="79"/>
      <c r="O33" s="79"/>
      <c r="P33" s="68"/>
      <c r="Q33" s="82"/>
      <c r="R33" s="156"/>
      <c r="S33" s="7"/>
      <c r="T33" s="200"/>
    </row>
    <row r="34" spans="1:117" s="8" customFormat="1" ht="13.9" customHeight="1">
      <c r="A34" s="94" t="s">
        <v>71</v>
      </c>
      <c r="B34" s="95" t="s">
        <v>141</v>
      </c>
      <c r="C34" s="120" t="s">
        <v>190</v>
      </c>
      <c r="D34" s="96">
        <f>SUM(D35:D38)</f>
        <v>198</v>
      </c>
      <c r="E34" s="96">
        <f t="shared" ref="E34:S34" si="11">SUM(E35:E38)</f>
        <v>66</v>
      </c>
      <c r="F34" s="96">
        <f t="shared" si="11"/>
        <v>132</v>
      </c>
      <c r="G34" s="96" t="e">
        <f t="shared" si="11"/>
        <v>#REF!</v>
      </c>
      <c r="H34" s="96">
        <f t="shared" si="11"/>
        <v>68</v>
      </c>
      <c r="I34" s="96">
        <f t="shared" si="11"/>
        <v>0</v>
      </c>
      <c r="J34" s="96">
        <f t="shared" si="11"/>
        <v>0</v>
      </c>
      <c r="K34" s="96">
        <f t="shared" si="11"/>
        <v>0</v>
      </c>
      <c r="L34" s="96">
        <f t="shared" si="11"/>
        <v>0</v>
      </c>
      <c r="M34" s="96">
        <f t="shared" si="11"/>
        <v>0</v>
      </c>
      <c r="N34" s="96">
        <f t="shared" si="11"/>
        <v>0</v>
      </c>
      <c r="O34" s="96">
        <f t="shared" si="11"/>
        <v>132</v>
      </c>
      <c r="P34" s="96">
        <f t="shared" si="11"/>
        <v>0</v>
      </c>
      <c r="Q34" s="96">
        <f t="shared" si="11"/>
        <v>0</v>
      </c>
      <c r="R34" s="96">
        <f t="shared" si="11"/>
        <v>0</v>
      </c>
      <c r="S34" s="96">
        <f t="shared" si="11"/>
        <v>0</v>
      </c>
      <c r="T34" s="200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  <c r="CH34" s="6"/>
      <c r="CI34" s="6"/>
      <c r="CJ34" s="6"/>
      <c r="CK34" s="6"/>
      <c r="CL34" s="6"/>
      <c r="CM34" s="6"/>
      <c r="CN34" s="6"/>
      <c r="CO34" s="6"/>
      <c r="CP34" s="6"/>
      <c r="CQ34" s="6"/>
      <c r="CR34" s="6"/>
      <c r="CS34" s="6"/>
      <c r="CT34" s="6"/>
      <c r="CU34" s="6"/>
      <c r="CV34" s="6"/>
      <c r="CW34" s="6"/>
      <c r="CX34" s="6"/>
      <c r="CY34" s="6"/>
      <c r="CZ34" s="6"/>
      <c r="DA34" s="6"/>
      <c r="DB34" s="6"/>
      <c r="DC34" s="6"/>
      <c r="DD34" s="6"/>
      <c r="DE34" s="6"/>
      <c r="DF34" s="6"/>
      <c r="DG34" s="6"/>
      <c r="DH34" s="6"/>
      <c r="DI34" s="6"/>
      <c r="DJ34" s="6"/>
      <c r="DK34" s="6"/>
      <c r="DL34" s="6"/>
      <c r="DM34" s="6"/>
    </row>
    <row r="35" spans="1:117" s="7" customFormat="1" ht="9.9499999999999993" customHeight="1">
      <c r="A35" s="70" t="s">
        <v>69</v>
      </c>
      <c r="B35" s="71" t="s">
        <v>84</v>
      </c>
      <c r="C35" s="118" t="s">
        <v>168</v>
      </c>
      <c r="D35" s="49">
        <f>E35+F35</f>
        <v>93</v>
      </c>
      <c r="E35" s="49">
        <v>31</v>
      </c>
      <c r="F35" s="187">
        <f>J35+K35+L35+M35+N35+O35+P35+Q35+R35+S35</f>
        <v>62</v>
      </c>
      <c r="G35" s="49" t="e">
        <f>#REF!-#REF!</f>
        <v>#REF!</v>
      </c>
      <c r="H35" s="49">
        <v>30</v>
      </c>
      <c r="I35" s="73"/>
      <c r="J35" s="68"/>
      <c r="K35" s="68"/>
      <c r="L35" s="68"/>
      <c r="M35" s="68"/>
      <c r="N35" s="68"/>
      <c r="O35" s="68">
        <v>62</v>
      </c>
      <c r="P35" s="74"/>
      <c r="Q35" s="49"/>
      <c r="T35" s="200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  <c r="CH35" s="6"/>
      <c r="CI35" s="6"/>
      <c r="CJ35" s="6"/>
      <c r="CK35" s="6"/>
      <c r="CL35" s="6"/>
      <c r="CM35" s="6"/>
      <c r="CN35" s="6"/>
      <c r="CO35" s="6"/>
      <c r="CP35" s="6"/>
      <c r="CQ35" s="6"/>
      <c r="CR35" s="6"/>
      <c r="CS35" s="6"/>
      <c r="CT35" s="6"/>
      <c r="CU35" s="6"/>
      <c r="CV35" s="6"/>
      <c r="CW35" s="6"/>
      <c r="CX35" s="6"/>
      <c r="CY35" s="6"/>
      <c r="CZ35" s="6"/>
      <c r="DA35" s="6"/>
      <c r="DB35" s="6"/>
      <c r="DC35" s="6"/>
      <c r="DD35" s="6"/>
      <c r="DE35" s="6"/>
      <c r="DF35" s="6"/>
      <c r="DG35" s="6"/>
      <c r="DH35" s="6"/>
      <c r="DI35" s="6"/>
      <c r="DJ35" s="6"/>
      <c r="DK35" s="6"/>
      <c r="DL35" s="6"/>
      <c r="DM35" s="6"/>
    </row>
    <row r="36" spans="1:117" s="7" customFormat="1" ht="9.9499999999999993" customHeight="1">
      <c r="A36" s="70" t="s">
        <v>86</v>
      </c>
      <c r="B36" s="71" t="s">
        <v>85</v>
      </c>
      <c r="C36" s="118" t="s">
        <v>168</v>
      </c>
      <c r="D36" s="49">
        <f>E36+F36</f>
        <v>105</v>
      </c>
      <c r="E36" s="49">
        <v>35</v>
      </c>
      <c r="F36" s="187">
        <f>J36+K36+L36+M36+N36+O36+P36+Q36+R36+S36</f>
        <v>70</v>
      </c>
      <c r="G36" s="49" t="e">
        <f>#REF!-#REF!</f>
        <v>#REF!</v>
      </c>
      <c r="H36" s="49">
        <v>38</v>
      </c>
      <c r="I36" s="73"/>
      <c r="J36" s="68"/>
      <c r="K36" s="68"/>
      <c r="L36" s="68"/>
      <c r="M36" s="68"/>
      <c r="N36" s="68"/>
      <c r="O36" s="68">
        <v>70</v>
      </c>
      <c r="P36" s="74"/>
      <c r="Q36" s="49"/>
      <c r="T36" s="200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  <c r="CH36" s="6"/>
      <c r="CI36" s="6"/>
      <c r="CJ36" s="6"/>
      <c r="CK36" s="6"/>
      <c r="CL36" s="6"/>
      <c r="CM36" s="6"/>
      <c r="CN36" s="6"/>
      <c r="CO36" s="6"/>
      <c r="CP36" s="6"/>
      <c r="CQ36" s="6"/>
      <c r="CR36" s="6"/>
      <c r="CS36" s="6"/>
      <c r="CT36" s="6"/>
      <c r="CU36" s="6"/>
      <c r="CV36" s="6"/>
      <c r="CW36" s="6"/>
      <c r="CX36" s="6"/>
      <c r="CY36" s="6"/>
      <c r="CZ36" s="6"/>
      <c r="DA36" s="6"/>
      <c r="DB36" s="6"/>
      <c r="DC36" s="6"/>
      <c r="DD36" s="6"/>
      <c r="DE36" s="6"/>
      <c r="DF36" s="6"/>
      <c r="DG36" s="6"/>
      <c r="DH36" s="6"/>
      <c r="DI36" s="6"/>
      <c r="DJ36" s="6"/>
      <c r="DK36" s="6"/>
      <c r="DL36" s="6"/>
      <c r="DM36" s="6"/>
    </row>
    <row r="37" spans="1:117" s="7" customFormat="1" ht="9.9499999999999993" hidden="1" customHeight="1">
      <c r="A37" s="70"/>
      <c r="B37" s="71"/>
      <c r="C37" s="118"/>
      <c r="D37" s="49"/>
      <c r="E37" s="49"/>
      <c r="F37" s="84"/>
      <c r="G37" s="72"/>
      <c r="H37" s="72"/>
      <c r="I37" s="73"/>
      <c r="J37" s="173"/>
      <c r="K37" s="173"/>
      <c r="L37" s="123"/>
      <c r="M37" s="68"/>
      <c r="N37" s="68"/>
      <c r="O37" s="68"/>
      <c r="P37" s="68"/>
      <c r="Q37" s="49"/>
      <c r="T37" s="200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  <c r="CH37" s="6"/>
      <c r="CI37" s="6"/>
      <c r="CJ37" s="6"/>
      <c r="CK37" s="6"/>
      <c r="CL37" s="6"/>
      <c r="CM37" s="6"/>
      <c r="CN37" s="6"/>
      <c r="CO37" s="6"/>
      <c r="CP37" s="6"/>
      <c r="CQ37" s="6"/>
      <c r="CR37" s="6"/>
      <c r="CS37" s="6"/>
      <c r="CT37" s="6"/>
      <c r="CU37" s="6"/>
      <c r="CV37" s="6"/>
      <c r="CW37" s="6"/>
      <c r="CX37" s="6"/>
      <c r="CY37" s="6"/>
      <c r="CZ37" s="6"/>
      <c r="DA37" s="6"/>
      <c r="DB37" s="6"/>
      <c r="DC37" s="6"/>
      <c r="DD37" s="6"/>
      <c r="DE37" s="6"/>
      <c r="DF37" s="6"/>
      <c r="DG37" s="6"/>
      <c r="DH37" s="6"/>
      <c r="DI37" s="6"/>
      <c r="DJ37" s="6"/>
      <c r="DK37" s="6"/>
      <c r="DL37" s="6"/>
      <c r="DM37" s="6"/>
    </row>
    <row r="38" spans="1:117" s="7" customFormat="1" ht="9.9499999999999993" hidden="1" customHeight="1">
      <c r="A38" s="70"/>
      <c r="B38" s="71"/>
      <c r="C38" s="118"/>
      <c r="D38" s="49"/>
      <c r="E38" s="49"/>
      <c r="F38" s="84"/>
      <c r="G38" s="72"/>
      <c r="H38" s="72"/>
      <c r="I38" s="73"/>
      <c r="J38" s="173"/>
      <c r="K38" s="173"/>
      <c r="L38" s="123"/>
      <c r="M38" s="68"/>
      <c r="N38" s="68"/>
      <c r="O38" s="68"/>
      <c r="P38" s="68"/>
      <c r="Q38" s="49"/>
      <c r="T38" s="200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  <c r="CH38" s="6"/>
      <c r="CI38" s="6"/>
      <c r="CJ38" s="6"/>
      <c r="CK38" s="6"/>
      <c r="CL38" s="6"/>
      <c r="CM38" s="6"/>
      <c r="CN38" s="6"/>
      <c r="CO38" s="6"/>
      <c r="CP38" s="6"/>
      <c r="CQ38" s="6"/>
      <c r="CR38" s="6"/>
      <c r="CS38" s="6"/>
      <c r="CT38" s="6"/>
      <c r="CU38" s="6"/>
      <c r="CV38" s="6"/>
      <c r="CW38" s="6"/>
      <c r="CX38" s="6"/>
      <c r="CY38" s="6"/>
      <c r="CZ38" s="6"/>
      <c r="DA38" s="6"/>
      <c r="DB38" s="6"/>
      <c r="DC38" s="6"/>
      <c r="DD38" s="6"/>
      <c r="DE38" s="6"/>
      <c r="DF38" s="6"/>
      <c r="DG38" s="6"/>
      <c r="DH38" s="6"/>
      <c r="DI38" s="6"/>
      <c r="DJ38" s="6"/>
      <c r="DK38" s="6"/>
      <c r="DL38" s="6"/>
      <c r="DM38" s="6"/>
    </row>
    <row r="39" spans="1:117" s="7" customFormat="1" ht="9.9499999999999993" customHeight="1">
      <c r="A39" s="92" t="s">
        <v>97</v>
      </c>
      <c r="B39" s="112" t="s">
        <v>98</v>
      </c>
      <c r="C39" s="91" t="s">
        <v>301</v>
      </c>
      <c r="D39" s="93">
        <f>D62+D40</f>
        <v>6096</v>
      </c>
      <c r="E39" s="93">
        <f>E62+E40</f>
        <v>1672</v>
      </c>
      <c r="F39" s="93">
        <f>F62+F40</f>
        <v>4424</v>
      </c>
      <c r="G39" s="93" t="e">
        <f t="shared" ref="G39:S39" si="12">G62+G40</f>
        <v>#REF!</v>
      </c>
      <c r="H39" s="93">
        <f t="shared" si="12"/>
        <v>1242</v>
      </c>
      <c r="I39" s="93">
        <f t="shared" si="12"/>
        <v>60</v>
      </c>
      <c r="J39" s="93">
        <f t="shared" si="12"/>
        <v>0</v>
      </c>
      <c r="K39" s="93">
        <f t="shared" si="12"/>
        <v>134</v>
      </c>
      <c r="L39" s="93">
        <f t="shared" si="12"/>
        <v>456</v>
      </c>
      <c r="M39" s="93">
        <f t="shared" si="12"/>
        <v>730</v>
      </c>
      <c r="N39" s="93">
        <f t="shared" si="12"/>
        <v>512</v>
      </c>
      <c r="O39" s="93">
        <f t="shared" si="12"/>
        <v>636</v>
      </c>
      <c r="P39" s="93">
        <f t="shared" si="12"/>
        <v>484</v>
      </c>
      <c r="Q39" s="93">
        <f t="shared" si="12"/>
        <v>652</v>
      </c>
      <c r="R39" s="93">
        <f t="shared" si="12"/>
        <v>452</v>
      </c>
      <c r="S39" s="93">
        <f t="shared" si="12"/>
        <v>368</v>
      </c>
      <c r="T39" s="200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  <c r="CH39" s="6"/>
      <c r="CI39" s="6"/>
      <c r="CJ39" s="6"/>
      <c r="CK39" s="6"/>
      <c r="CL39" s="6"/>
      <c r="CM39" s="6"/>
      <c r="CN39" s="6"/>
      <c r="CO39" s="6"/>
      <c r="CP39" s="6"/>
      <c r="CQ39" s="6"/>
      <c r="CR39" s="6"/>
      <c r="CS39" s="6"/>
      <c r="CT39" s="6"/>
      <c r="CU39" s="6"/>
      <c r="CV39" s="6"/>
      <c r="CW39" s="6"/>
      <c r="CX39" s="6"/>
      <c r="CY39" s="6"/>
      <c r="CZ39" s="6"/>
      <c r="DA39" s="6"/>
      <c r="DB39" s="6"/>
      <c r="DC39" s="6"/>
      <c r="DD39" s="6"/>
      <c r="DE39" s="6"/>
      <c r="DF39" s="6"/>
      <c r="DG39" s="6"/>
      <c r="DH39" s="6"/>
      <c r="DI39" s="6"/>
      <c r="DJ39" s="6"/>
      <c r="DK39" s="6"/>
      <c r="DL39" s="6"/>
      <c r="DM39" s="6"/>
    </row>
    <row r="40" spans="1:117" s="7" customFormat="1" ht="9.9499999999999993" customHeight="1">
      <c r="A40" s="98" t="s">
        <v>99</v>
      </c>
      <c r="B40" s="99" t="s">
        <v>280</v>
      </c>
      <c r="C40" s="114" t="s">
        <v>300</v>
      </c>
      <c r="D40" s="97">
        <f>SUM(D41:D61)</f>
        <v>1752</v>
      </c>
      <c r="E40" s="97">
        <f>SUM(E41:E61)</f>
        <v>584</v>
      </c>
      <c r="F40" s="97">
        <f>SUM(F41:F61)</f>
        <v>1168</v>
      </c>
      <c r="G40" s="97" t="e">
        <f t="shared" ref="G40:S40" si="13">SUM(G41:G61)</f>
        <v>#REF!</v>
      </c>
      <c r="H40" s="97">
        <f t="shared" si="13"/>
        <v>542</v>
      </c>
      <c r="I40" s="97">
        <f t="shared" si="13"/>
        <v>0</v>
      </c>
      <c r="J40" s="97">
        <f t="shared" si="13"/>
        <v>0</v>
      </c>
      <c r="K40" s="97">
        <f t="shared" si="13"/>
        <v>134</v>
      </c>
      <c r="L40" s="97">
        <f t="shared" si="13"/>
        <v>178</v>
      </c>
      <c r="M40" s="97">
        <f t="shared" si="13"/>
        <v>110</v>
      </c>
      <c r="N40" s="97">
        <f t="shared" si="13"/>
        <v>212</v>
      </c>
      <c r="O40" s="97">
        <f t="shared" si="13"/>
        <v>80</v>
      </c>
      <c r="P40" s="97">
        <f t="shared" si="13"/>
        <v>70</v>
      </c>
      <c r="Q40" s="97">
        <f t="shared" si="13"/>
        <v>332</v>
      </c>
      <c r="R40" s="97">
        <f t="shared" si="13"/>
        <v>52</v>
      </c>
      <c r="S40" s="97">
        <f t="shared" si="13"/>
        <v>0</v>
      </c>
      <c r="T40" s="200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  <c r="CH40" s="6"/>
      <c r="CI40" s="6"/>
      <c r="CJ40" s="6"/>
      <c r="CK40" s="6"/>
      <c r="CL40" s="6"/>
      <c r="CM40" s="6"/>
      <c r="CN40" s="6"/>
      <c r="CO40" s="6"/>
      <c r="CP40" s="6"/>
      <c r="CQ40" s="6"/>
      <c r="CR40" s="6"/>
      <c r="CS40" s="6"/>
      <c r="CT40" s="6"/>
      <c r="CU40" s="6"/>
      <c r="CV40" s="6"/>
      <c r="CW40" s="6"/>
      <c r="CX40" s="6"/>
      <c r="CY40" s="6"/>
      <c r="CZ40" s="6"/>
      <c r="DA40" s="6"/>
      <c r="DB40" s="6"/>
      <c r="DC40" s="6"/>
      <c r="DD40" s="6"/>
      <c r="DE40" s="6"/>
      <c r="DF40" s="6"/>
      <c r="DG40" s="6"/>
      <c r="DH40" s="6"/>
      <c r="DI40" s="6"/>
      <c r="DJ40" s="6"/>
      <c r="DK40" s="6"/>
      <c r="DL40" s="6"/>
      <c r="DM40" s="6"/>
    </row>
    <row r="41" spans="1:117" s="7" customFormat="1" ht="9.9499999999999993" customHeight="1">
      <c r="A41" s="70" t="s">
        <v>100</v>
      </c>
      <c r="B41" s="71" t="s">
        <v>89</v>
      </c>
      <c r="C41" s="118" t="s">
        <v>275</v>
      </c>
      <c r="D41" s="49">
        <f t="shared" ref="D41:D61" si="14">E41+F41</f>
        <v>162</v>
      </c>
      <c r="E41" s="49">
        <f>F41/2</f>
        <v>54</v>
      </c>
      <c r="F41" s="187">
        <f>J41+K41+L41+M41+N41+O41+P41+Q41+R41+S41</f>
        <v>108</v>
      </c>
      <c r="G41" s="69" t="e">
        <f>#REF!-#REF!</f>
        <v>#REF!</v>
      </c>
      <c r="H41" s="49">
        <v>102</v>
      </c>
      <c r="I41" s="73"/>
      <c r="J41" s="68"/>
      <c r="K41" s="68">
        <v>40</v>
      </c>
      <c r="L41" s="68">
        <v>68</v>
      </c>
      <c r="M41" s="68"/>
      <c r="N41" s="68"/>
      <c r="O41" s="68"/>
      <c r="P41" s="74"/>
      <c r="Q41" s="49"/>
      <c r="R41" s="168"/>
      <c r="S41" s="192"/>
      <c r="T41" s="200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  <c r="CH41" s="6"/>
      <c r="CI41" s="6"/>
      <c r="CJ41" s="6"/>
      <c r="CK41" s="6"/>
      <c r="CL41" s="6"/>
      <c r="CM41" s="6"/>
      <c r="CN41" s="6"/>
      <c r="CO41" s="6"/>
      <c r="CP41" s="6"/>
      <c r="CQ41" s="6"/>
      <c r="CR41" s="6"/>
      <c r="CS41" s="6"/>
      <c r="CT41" s="6"/>
      <c r="CU41" s="6"/>
      <c r="CV41" s="6"/>
      <c r="CW41" s="6"/>
      <c r="CX41" s="6"/>
      <c r="CY41" s="6"/>
      <c r="CZ41" s="6"/>
      <c r="DA41" s="6"/>
      <c r="DB41" s="6"/>
      <c r="DC41" s="6"/>
      <c r="DD41" s="6"/>
      <c r="DE41" s="6"/>
      <c r="DF41" s="6"/>
      <c r="DG41" s="6"/>
      <c r="DH41" s="6"/>
      <c r="DI41" s="6"/>
      <c r="DJ41" s="6"/>
      <c r="DK41" s="6"/>
      <c r="DL41" s="6"/>
      <c r="DM41" s="6"/>
    </row>
    <row r="42" spans="1:117" s="9" customFormat="1" ht="9.9499999999999993" customHeight="1">
      <c r="A42" s="80" t="s">
        <v>101</v>
      </c>
      <c r="B42" s="81" t="s">
        <v>236</v>
      </c>
      <c r="C42" s="217" t="s">
        <v>191</v>
      </c>
      <c r="D42" s="49">
        <f t="shared" si="14"/>
        <v>234</v>
      </c>
      <c r="E42" s="49">
        <f t="shared" ref="E42:E61" si="15">F42/2</f>
        <v>78</v>
      </c>
      <c r="F42" s="187">
        <f t="shared" ref="F42:F61" si="16">J42+K42+L42+M42+N42+O42+P42+Q42+R42+S42</f>
        <v>156</v>
      </c>
      <c r="G42" s="69" t="e">
        <f>#REF!-#REF!</f>
        <v>#REF!</v>
      </c>
      <c r="H42" s="218">
        <v>34</v>
      </c>
      <c r="I42" s="219"/>
      <c r="J42" s="68"/>
      <c r="K42" s="220"/>
      <c r="L42" s="68"/>
      <c r="M42" s="220">
        <v>50</v>
      </c>
      <c r="N42" s="68">
        <v>106</v>
      </c>
      <c r="O42" s="68"/>
      <c r="P42" s="74"/>
      <c r="Q42" s="49"/>
      <c r="R42" s="168"/>
      <c r="S42" s="192"/>
      <c r="T42" s="200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  <c r="CH42" s="6"/>
      <c r="CI42" s="6"/>
      <c r="CJ42" s="6"/>
      <c r="CK42" s="6"/>
      <c r="CL42" s="6"/>
      <c r="CM42" s="6"/>
      <c r="CN42" s="6"/>
      <c r="CO42" s="6"/>
      <c r="CP42" s="6"/>
      <c r="CQ42" s="6"/>
      <c r="CR42" s="6"/>
      <c r="CS42" s="6"/>
      <c r="CT42" s="6"/>
      <c r="CU42" s="6"/>
      <c r="CV42" s="6"/>
      <c r="CW42" s="6"/>
      <c r="CX42" s="6"/>
      <c r="CY42" s="6"/>
      <c r="CZ42" s="6"/>
      <c r="DA42" s="6"/>
      <c r="DB42" s="6"/>
      <c r="DC42" s="6"/>
      <c r="DD42" s="6"/>
      <c r="DE42" s="6"/>
      <c r="DF42" s="6"/>
      <c r="DG42" s="6"/>
      <c r="DH42" s="6"/>
      <c r="DI42" s="6"/>
      <c r="DJ42" s="6"/>
      <c r="DK42" s="6"/>
      <c r="DL42" s="6"/>
      <c r="DM42" s="6"/>
    </row>
    <row r="43" spans="1:117" s="7" customFormat="1" ht="9.9499999999999993" customHeight="1">
      <c r="A43" s="70" t="s">
        <v>102</v>
      </c>
      <c r="B43" s="71" t="s">
        <v>87</v>
      </c>
      <c r="C43" s="118" t="s">
        <v>191</v>
      </c>
      <c r="D43" s="49">
        <f t="shared" si="14"/>
        <v>192</v>
      </c>
      <c r="E43" s="49">
        <f t="shared" si="15"/>
        <v>64</v>
      </c>
      <c r="F43" s="187">
        <f t="shared" si="16"/>
        <v>128</v>
      </c>
      <c r="G43" s="69" t="e">
        <f>#REF!-#REF!</f>
        <v>#REF!</v>
      </c>
      <c r="H43" s="49">
        <v>52</v>
      </c>
      <c r="I43" s="73"/>
      <c r="J43" s="68"/>
      <c r="K43" s="68"/>
      <c r="L43" s="68">
        <v>68</v>
      </c>
      <c r="M43" s="68">
        <v>60</v>
      </c>
      <c r="N43" s="68"/>
      <c r="O43" s="68"/>
      <c r="P43" s="74"/>
      <c r="Q43" s="49"/>
      <c r="R43" s="168"/>
      <c r="S43" s="192"/>
      <c r="T43" s="200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  <c r="CH43" s="6"/>
      <c r="CI43" s="6"/>
      <c r="CJ43" s="6"/>
      <c r="CK43" s="6"/>
      <c r="CL43" s="6"/>
      <c r="CM43" s="6"/>
      <c r="CN43" s="6"/>
      <c r="CO43" s="6"/>
      <c r="CP43" s="6"/>
      <c r="CQ43" s="6"/>
      <c r="CR43" s="6"/>
      <c r="CS43" s="6"/>
      <c r="CT43" s="6"/>
      <c r="CU43" s="6"/>
      <c r="CV43" s="6"/>
      <c r="CW43" s="6"/>
      <c r="CX43" s="6"/>
      <c r="CY43" s="6"/>
      <c r="CZ43" s="6"/>
      <c r="DA43" s="6"/>
      <c r="DB43" s="6"/>
      <c r="DC43" s="6"/>
      <c r="DD43" s="6"/>
      <c r="DE43" s="6"/>
      <c r="DF43" s="6"/>
      <c r="DG43" s="6"/>
      <c r="DH43" s="6"/>
      <c r="DI43" s="6"/>
      <c r="DJ43" s="6"/>
      <c r="DK43" s="6"/>
      <c r="DL43" s="6"/>
      <c r="DM43" s="6"/>
    </row>
    <row r="44" spans="1:117" s="7" customFormat="1" ht="9.9499999999999993" customHeight="1">
      <c r="A44" s="70" t="s">
        <v>103</v>
      </c>
      <c r="B44" s="71" t="s">
        <v>237</v>
      </c>
      <c r="C44" s="118" t="s">
        <v>275</v>
      </c>
      <c r="D44" s="49">
        <f t="shared" si="14"/>
        <v>111</v>
      </c>
      <c r="E44" s="49">
        <f t="shared" si="15"/>
        <v>37</v>
      </c>
      <c r="F44" s="187">
        <f t="shared" si="16"/>
        <v>74</v>
      </c>
      <c r="G44" s="69" t="e">
        <f>#REF!-#REF!</f>
        <v>#REF!</v>
      </c>
      <c r="H44" s="49">
        <v>38</v>
      </c>
      <c r="I44" s="73"/>
      <c r="J44" s="68"/>
      <c r="K44" s="68">
        <v>32</v>
      </c>
      <c r="L44" s="68">
        <v>42</v>
      </c>
      <c r="M44" s="68"/>
      <c r="N44" s="68"/>
      <c r="O44" s="68"/>
      <c r="P44" s="74"/>
      <c r="Q44" s="49"/>
      <c r="R44" s="168"/>
      <c r="S44" s="192"/>
      <c r="T44" s="200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  <c r="CH44" s="6"/>
      <c r="CI44" s="6"/>
      <c r="CJ44" s="6"/>
      <c r="CK44" s="6"/>
      <c r="CL44" s="6"/>
      <c r="CM44" s="6"/>
      <c r="CN44" s="6"/>
      <c r="CO44" s="6"/>
      <c r="CP44" s="6"/>
      <c r="CQ44" s="6"/>
      <c r="CR44" s="6"/>
      <c r="CS44" s="6"/>
      <c r="CT44" s="6"/>
      <c r="CU44" s="6"/>
      <c r="CV44" s="6"/>
      <c r="CW44" s="6"/>
      <c r="CX44" s="6"/>
      <c r="CY44" s="6"/>
      <c r="CZ44" s="6"/>
      <c r="DA44" s="6"/>
      <c r="DB44" s="6"/>
      <c r="DC44" s="6"/>
      <c r="DD44" s="6"/>
      <c r="DE44" s="6"/>
      <c r="DF44" s="6"/>
      <c r="DG44" s="6"/>
      <c r="DH44" s="6"/>
      <c r="DI44" s="6"/>
      <c r="DJ44" s="6"/>
      <c r="DK44" s="6"/>
      <c r="DL44" s="6"/>
      <c r="DM44" s="6"/>
    </row>
    <row r="45" spans="1:117" s="7" customFormat="1" ht="9.9499999999999993" customHeight="1">
      <c r="A45" s="80" t="s">
        <v>104</v>
      </c>
      <c r="B45" s="71" t="s">
        <v>88</v>
      </c>
      <c r="C45" s="118" t="s">
        <v>168</v>
      </c>
      <c r="D45" s="49">
        <f t="shared" si="14"/>
        <v>93</v>
      </c>
      <c r="E45" s="49">
        <f t="shared" si="15"/>
        <v>31</v>
      </c>
      <c r="F45" s="187">
        <f t="shared" si="16"/>
        <v>62</v>
      </c>
      <c r="G45" s="69" t="e">
        <f>#REF!-#REF!</f>
        <v>#REF!</v>
      </c>
      <c r="H45" s="49">
        <v>20</v>
      </c>
      <c r="I45" s="49"/>
      <c r="J45" s="68"/>
      <c r="K45" s="68">
        <v>62</v>
      </c>
      <c r="L45" s="68"/>
      <c r="M45" s="68"/>
      <c r="N45" s="68"/>
      <c r="O45" s="68"/>
      <c r="P45" s="74"/>
      <c r="Q45" s="49"/>
      <c r="R45" s="168"/>
      <c r="S45" s="192"/>
      <c r="T45" s="200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  <c r="CH45" s="6"/>
      <c r="CI45" s="6"/>
      <c r="CJ45" s="6"/>
      <c r="CK45" s="6"/>
      <c r="CL45" s="6"/>
      <c r="CM45" s="6"/>
      <c r="CN45" s="6"/>
      <c r="CO45" s="6"/>
      <c r="CP45" s="6"/>
      <c r="CQ45" s="6"/>
      <c r="CR45" s="6"/>
      <c r="CS45" s="6"/>
      <c r="CT45" s="6"/>
      <c r="CU45" s="6"/>
      <c r="CV45" s="6"/>
      <c r="CW45" s="6"/>
      <c r="CX45" s="6"/>
      <c r="CY45" s="6"/>
      <c r="CZ45" s="6"/>
      <c r="DA45" s="6"/>
      <c r="DB45" s="6"/>
      <c r="DC45" s="6"/>
      <c r="DD45" s="6"/>
      <c r="DE45" s="6"/>
      <c r="DF45" s="6"/>
      <c r="DG45" s="6"/>
      <c r="DH45" s="6"/>
      <c r="DI45" s="6"/>
      <c r="DJ45" s="6"/>
      <c r="DK45" s="6"/>
      <c r="DL45" s="6"/>
      <c r="DM45" s="6"/>
    </row>
    <row r="46" spans="1:117" s="6" customFormat="1" ht="9.9499999999999993" customHeight="1">
      <c r="A46" s="80" t="s">
        <v>105</v>
      </c>
      <c r="B46" s="237" t="s">
        <v>207</v>
      </c>
      <c r="C46" s="118" t="s">
        <v>168</v>
      </c>
      <c r="D46" s="49">
        <f t="shared" si="14"/>
        <v>198</v>
      </c>
      <c r="E46" s="49">
        <f t="shared" si="15"/>
        <v>66</v>
      </c>
      <c r="F46" s="243">
        <v>132</v>
      </c>
      <c r="G46" s="240" t="e">
        <f>#REF!-#REF!</f>
        <v>#REF!</v>
      </c>
      <c r="H46" s="125">
        <v>110</v>
      </c>
      <c r="I46" s="125"/>
      <c r="J46" s="123"/>
      <c r="K46" s="123"/>
      <c r="L46" s="123"/>
      <c r="M46" s="123"/>
      <c r="N46" s="123">
        <v>106</v>
      </c>
      <c r="O46" s="123">
        <v>26</v>
      </c>
      <c r="P46" s="74"/>
      <c r="Q46" s="49"/>
      <c r="R46" s="168"/>
      <c r="S46" s="192"/>
      <c r="T46" s="200"/>
    </row>
    <row r="47" spans="1:117" s="6" customFormat="1" ht="9.9499999999999993" customHeight="1">
      <c r="A47" s="80" t="s">
        <v>106</v>
      </c>
      <c r="B47" s="71" t="s">
        <v>156</v>
      </c>
      <c r="C47" s="118" t="s">
        <v>168</v>
      </c>
      <c r="D47" s="49">
        <f t="shared" si="14"/>
        <v>87</v>
      </c>
      <c r="E47" s="49">
        <f t="shared" si="15"/>
        <v>29</v>
      </c>
      <c r="F47" s="187">
        <f t="shared" si="16"/>
        <v>58</v>
      </c>
      <c r="G47" s="69" t="e">
        <f>#REF!-#REF!</f>
        <v>#REF!</v>
      </c>
      <c r="H47" s="49">
        <v>10</v>
      </c>
      <c r="I47" s="49"/>
      <c r="J47" s="68"/>
      <c r="K47" s="68"/>
      <c r="L47" s="68"/>
      <c r="M47" s="68"/>
      <c r="N47" s="68"/>
      <c r="O47" s="68"/>
      <c r="P47" s="74"/>
      <c r="Q47" s="49">
        <v>58</v>
      </c>
      <c r="R47" s="168"/>
      <c r="S47" s="192"/>
      <c r="T47" s="200"/>
    </row>
    <row r="48" spans="1:117" s="6" customFormat="1" ht="9.9499999999999993" customHeight="1">
      <c r="A48" s="80" t="s">
        <v>107</v>
      </c>
      <c r="B48" s="71" t="s">
        <v>92</v>
      </c>
      <c r="C48" s="118" t="s">
        <v>169</v>
      </c>
      <c r="D48" s="49">
        <f t="shared" si="14"/>
        <v>105</v>
      </c>
      <c r="E48" s="49">
        <f t="shared" si="15"/>
        <v>35</v>
      </c>
      <c r="F48" s="187">
        <f t="shared" si="16"/>
        <v>70</v>
      </c>
      <c r="G48" s="69" t="e">
        <f>#REF!-#REF!</f>
        <v>#REF!</v>
      </c>
      <c r="H48" s="49">
        <v>10</v>
      </c>
      <c r="I48" s="49"/>
      <c r="J48" s="68"/>
      <c r="K48" s="68"/>
      <c r="L48" s="68"/>
      <c r="M48" s="68"/>
      <c r="N48" s="68"/>
      <c r="O48" s="68"/>
      <c r="P48" s="74"/>
      <c r="Q48" s="49">
        <v>70</v>
      </c>
      <c r="R48" s="168"/>
      <c r="S48" s="192"/>
      <c r="T48" s="200"/>
    </row>
    <row r="49" spans="1:21" s="6" customFormat="1" ht="9.9499999999999993" customHeight="1">
      <c r="A49" s="80" t="s">
        <v>108</v>
      </c>
      <c r="B49" s="71" t="s">
        <v>91</v>
      </c>
      <c r="C49" s="118" t="s">
        <v>275</v>
      </c>
      <c r="D49" s="49">
        <f t="shared" si="14"/>
        <v>108</v>
      </c>
      <c r="E49" s="49">
        <f t="shared" si="15"/>
        <v>36</v>
      </c>
      <c r="F49" s="187">
        <f t="shared" si="16"/>
        <v>72</v>
      </c>
      <c r="G49" s="69" t="e">
        <f>#REF!-#REF!</f>
        <v>#REF!</v>
      </c>
      <c r="H49" s="49">
        <v>20</v>
      </c>
      <c r="I49" s="49"/>
      <c r="J49" s="68"/>
      <c r="K49" s="68"/>
      <c r="L49" s="68"/>
      <c r="M49" s="68"/>
      <c r="N49" s="68"/>
      <c r="O49" s="68"/>
      <c r="P49" s="74">
        <v>24</v>
      </c>
      <c r="Q49" s="49">
        <v>48</v>
      </c>
      <c r="R49" s="167"/>
      <c r="S49" s="167"/>
      <c r="T49" s="200"/>
    </row>
    <row r="50" spans="1:21" s="6" customFormat="1" ht="9.9499999999999993" customHeight="1">
      <c r="A50" s="80" t="s">
        <v>119</v>
      </c>
      <c r="B50" s="71" t="s">
        <v>160</v>
      </c>
      <c r="C50" s="383" t="s">
        <v>298</v>
      </c>
      <c r="D50" s="49">
        <f t="shared" si="14"/>
        <v>75</v>
      </c>
      <c r="E50" s="49">
        <f t="shared" si="15"/>
        <v>25</v>
      </c>
      <c r="F50" s="187">
        <f t="shared" si="16"/>
        <v>50</v>
      </c>
      <c r="G50" s="69" t="e">
        <f>#REF!-#REF!</f>
        <v>#REF!</v>
      </c>
      <c r="H50" s="49">
        <v>20</v>
      </c>
      <c r="I50" s="49"/>
      <c r="J50" s="68"/>
      <c r="K50" s="68"/>
      <c r="L50" s="68"/>
      <c r="M50" s="68"/>
      <c r="N50" s="68"/>
      <c r="O50" s="68"/>
      <c r="P50" s="68"/>
      <c r="Q50" s="251">
        <v>50</v>
      </c>
      <c r="R50" s="167"/>
      <c r="S50" s="167"/>
      <c r="T50" s="200"/>
    </row>
    <row r="51" spans="1:21" s="6" customFormat="1" ht="9.9499999999999993" hidden="1" customHeight="1">
      <c r="A51" s="80" t="s">
        <v>120</v>
      </c>
      <c r="B51" s="71"/>
      <c r="C51" s="384"/>
      <c r="D51" s="49"/>
      <c r="E51" s="49"/>
      <c r="F51" s="187"/>
      <c r="G51" s="69"/>
      <c r="H51" s="49"/>
      <c r="I51" s="49"/>
      <c r="J51" s="68"/>
      <c r="K51" s="68"/>
      <c r="L51" s="68"/>
      <c r="M51" s="68"/>
      <c r="N51" s="68"/>
      <c r="O51" s="68"/>
      <c r="P51" s="68"/>
      <c r="Q51" s="125"/>
      <c r="R51" s="167"/>
      <c r="S51" s="167"/>
      <c r="T51" s="200"/>
    </row>
    <row r="52" spans="1:21" s="6" customFormat="1" ht="9.9499999999999993" hidden="1" customHeight="1">
      <c r="A52" s="80"/>
      <c r="B52" s="83"/>
      <c r="C52" s="384"/>
      <c r="D52" s="49"/>
      <c r="E52" s="49"/>
      <c r="F52" s="187">
        <f t="shared" si="16"/>
        <v>0</v>
      </c>
      <c r="G52" s="49"/>
      <c r="H52" s="82"/>
      <c r="I52" s="203"/>
      <c r="J52" s="79"/>
      <c r="K52" s="79"/>
      <c r="L52" s="79"/>
      <c r="M52" s="68"/>
      <c r="N52" s="165"/>
      <c r="O52" s="165"/>
      <c r="P52" s="221"/>
      <c r="Q52" s="251"/>
      <c r="R52" s="167"/>
      <c r="S52" s="167"/>
      <c r="T52" s="200"/>
      <c r="U52" s="200"/>
    </row>
    <row r="53" spans="1:21" s="6" customFormat="1" ht="9.9499999999999993" customHeight="1">
      <c r="A53" s="80" t="s">
        <v>120</v>
      </c>
      <c r="B53" s="71" t="s">
        <v>90</v>
      </c>
      <c r="C53" s="384"/>
      <c r="D53" s="49">
        <f t="shared" si="14"/>
        <v>87</v>
      </c>
      <c r="E53" s="49">
        <f t="shared" si="15"/>
        <v>29</v>
      </c>
      <c r="F53" s="187">
        <f t="shared" si="16"/>
        <v>58</v>
      </c>
      <c r="G53" s="69"/>
      <c r="H53" s="49">
        <v>30</v>
      </c>
      <c r="I53" s="49"/>
      <c r="J53" s="68"/>
      <c r="K53" s="68"/>
      <c r="L53" s="68"/>
      <c r="M53" s="68"/>
      <c r="N53" s="68"/>
      <c r="O53" s="68"/>
      <c r="P53" s="221"/>
      <c r="Q53" s="251">
        <v>58</v>
      </c>
      <c r="R53" s="168"/>
      <c r="S53" s="192"/>
      <c r="T53" s="200"/>
    </row>
    <row r="54" spans="1:21" s="6" customFormat="1" ht="9.9499999999999993" customHeight="1">
      <c r="A54" s="80" t="s">
        <v>124</v>
      </c>
      <c r="B54" s="71" t="s">
        <v>178</v>
      </c>
      <c r="C54" s="385"/>
      <c r="D54" s="49">
        <f t="shared" si="14"/>
        <v>72</v>
      </c>
      <c r="E54" s="49">
        <f t="shared" si="15"/>
        <v>24</v>
      </c>
      <c r="F54" s="187">
        <f t="shared" si="16"/>
        <v>48</v>
      </c>
      <c r="G54" s="69"/>
      <c r="H54" s="49">
        <v>30</v>
      </c>
      <c r="I54" s="49"/>
      <c r="J54" s="68"/>
      <c r="K54" s="68"/>
      <c r="L54" s="68"/>
      <c r="M54" s="68"/>
      <c r="N54" s="68"/>
      <c r="O54" s="68"/>
      <c r="P54" s="68"/>
      <c r="Q54" s="125">
        <v>48</v>
      </c>
      <c r="R54" s="168"/>
      <c r="S54" s="192"/>
      <c r="T54" s="200"/>
    </row>
    <row r="55" spans="1:21" s="6" customFormat="1" ht="9.9499999999999993" customHeight="1">
      <c r="A55" s="80" t="s">
        <v>159</v>
      </c>
      <c r="B55" s="71" t="s">
        <v>179</v>
      </c>
      <c r="C55" s="118" t="s">
        <v>169</v>
      </c>
      <c r="D55" s="49">
        <f t="shared" si="14"/>
        <v>81</v>
      </c>
      <c r="E55" s="49">
        <f t="shared" si="15"/>
        <v>27</v>
      </c>
      <c r="F55" s="187">
        <f t="shared" si="16"/>
        <v>54</v>
      </c>
      <c r="G55" s="69"/>
      <c r="H55" s="49">
        <v>30</v>
      </c>
      <c r="I55" s="49"/>
      <c r="J55" s="68"/>
      <c r="K55" s="68"/>
      <c r="L55" s="68"/>
      <c r="M55" s="68"/>
      <c r="N55" s="68"/>
      <c r="O55" s="68">
        <v>54</v>
      </c>
      <c r="P55" s="68"/>
      <c r="Q55" s="49"/>
      <c r="R55" s="168"/>
      <c r="S55" s="167"/>
      <c r="T55" s="200"/>
    </row>
    <row r="56" spans="1:21" s="6" customFormat="1" ht="9.9499999999999993" customHeight="1">
      <c r="A56" s="80" t="s">
        <v>161</v>
      </c>
      <c r="B56" s="71" t="s">
        <v>272</v>
      </c>
      <c r="C56" s="118" t="s">
        <v>168</v>
      </c>
      <c r="D56" s="49">
        <f t="shared" si="14"/>
        <v>78</v>
      </c>
      <c r="E56" s="49">
        <f t="shared" si="15"/>
        <v>26</v>
      </c>
      <c r="F56" s="187">
        <f t="shared" si="16"/>
        <v>52</v>
      </c>
      <c r="G56" s="69"/>
      <c r="H56" s="49">
        <v>16</v>
      </c>
      <c r="I56" s="203"/>
      <c r="J56" s="79"/>
      <c r="K56" s="79"/>
      <c r="L56" s="79"/>
      <c r="M56" s="68"/>
      <c r="N56" s="165"/>
      <c r="O56" s="165"/>
      <c r="P56" s="165"/>
      <c r="Q56" s="49"/>
      <c r="R56" s="49">
        <v>52</v>
      </c>
      <c r="S56" s="192"/>
      <c r="T56" s="200"/>
    </row>
    <row r="57" spans="1:21" s="6" customFormat="1" ht="9.9499999999999993" hidden="1" customHeight="1">
      <c r="A57" s="80"/>
      <c r="B57" s="71"/>
      <c r="C57" s="118"/>
      <c r="D57" s="49">
        <f t="shared" si="14"/>
        <v>0</v>
      </c>
      <c r="E57" s="49">
        <f t="shared" si="15"/>
        <v>0</v>
      </c>
      <c r="F57" s="187">
        <f t="shared" si="16"/>
        <v>0</v>
      </c>
      <c r="G57" s="69"/>
      <c r="H57" s="49"/>
      <c r="I57" s="49"/>
      <c r="J57" s="68"/>
      <c r="K57" s="68"/>
      <c r="L57" s="68"/>
      <c r="M57" s="68"/>
      <c r="N57" s="68"/>
      <c r="O57" s="68"/>
      <c r="P57" s="165"/>
      <c r="Q57" s="166"/>
      <c r="R57" s="168"/>
      <c r="S57" s="167"/>
      <c r="T57" s="200"/>
    </row>
    <row r="58" spans="1:21" s="6" customFormat="1" ht="9.9499999999999993" hidden="1" customHeight="1">
      <c r="A58" s="80"/>
      <c r="B58" s="71"/>
      <c r="C58" s="118"/>
      <c r="D58" s="49">
        <f t="shared" si="14"/>
        <v>0</v>
      </c>
      <c r="E58" s="49">
        <f t="shared" si="15"/>
        <v>0</v>
      </c>
      <c r="F58" s="187">
        <f t="shared" si="16"/>
        <v>0</v>
      </c>
      <c r="G58" s="69"/>
      <c r="H58" s="49"/>
      <c r="I58" s="49"/>
      <c r="J58" s="68"/>
      <c r="K58" s="68"/>
      <c r="L58" s="165"/>
      <c r="M58" s="165"/>
      <c r="N58" s="165"/>
      <c r="O58" s="165"/>
      <c r="P58" s="165"/>
      <c r="Q58" s="166"/>
      <c r="R58" s="167"/>
      <c r="S58" s="167"/>
      <c r="T58" s="200"/>
    </row>
    <row r="59" spans="1:21" s="6" customFormat="1" ht="9.9499999999999993" hidden="1" customHeight="1">
      <c r="A59" s="80"/>
      <c r="B59" s="71"/>
      <c r="C59" s="118"/>
      <c r="D59" s="49">
        <f t="shared" si="14"/>
        <v>0</v>
      </c>
      <c r="E59" s="49">
        <f t="shared" si="15"/>
        <v>0</v>
      </c>
      <c r="F59" s="187">
        <f t="shared" si="16"/>
        <v>0</v>
      </c>
      <c r="G59" s="69"/>
      <c r="H59" s="49"/>
      <c r="I59" s="49"/>
      <c r="J59" s="68"/>
      <c r="K59" s="68"/>
      <c r="L59" s="165"/>
      <c r="M59" s="222"/>
      <c r="N59" s="165"/>
      <c r="O59" s="165"/>
      <c r="P59" s="222"/>
      <c r="Q59" s="72"/>
      <c r="R59" s="168"/>
      <c r="S59" s="192"/>
      <c r="T59" s="200"/>
    </row>
    <row r="60" spans="1:21" s="6" customFormat="1" ht="9.9499999999999993" hidden="1" customHeight="1">
      <c r="A60" s="80"/>
      <c r="B60" s="71"/>
      <c r="C60" s="118"/>
      <c r="D60" s="49">
        <f t="shared" si="14"/>
        <v>0</v>
      </c>
      <c r="E60" s="49">
        <f t="shared" si="15"/>
        <v>0</v>
      </c>
      <c r="F60" s="187">
        <f t="shared" si="16"/>
        <v>0</v>
      </c>
      <c r="G60" s="69"/>
      <c r="H60" s="49"/>
      <c r="I60" s="49"/>
      <c r="J60" s="68"/>
      <c r="K60" s="68"/>
      <c r="L60" s="165"/>
      <c r="M60" s="165"/>
      <c r="N60" s="165"/>
      <c r="O60" s="165"/>
      <c r="P60" s="165"/>
      <c r="Q60" s="72"/>
      <c r="R60" s="167"/>
      <c r="S60" s="192"/>
      <c r="T60" s="200"/>
    </row>
    <row r="61" spans="1:21" s="6" customFormat="1" ht="9.9499999999999993" customHeight="1">
      <c r="A61" s="80" t="s">
        <v>177</v>
      </c>
      <c r="B61" s="71" t="s">
        <v>282</v>
      </c>
      <c r="C61" s="118" t="s">
        <v>169</v>
      </c>
      <c r="D61" s="49">
        <f t="shared" si="14"/>
        <v>69</v>
      </c>
      <c r="E61" s="49">
        <f t="shared" si="15"/>
        <v>23</v>
      </c>
      <c r="F61" s="187">
        <f t="shared" si="16"/>
        <v>46</v>
      </c>
      <c r="G61" s="69"/>
      <c r="H61" s="72">
        <v>20</v>
      </c>
      <c r="I61" s="49"/>
      <c r="J61" s="68"/>
      <c r="K61" s="68"/>
      <c r="L61" s="165"/>
      <c r="M61" s="165"/>
      <c r="N61" s="222"/>
      <c r="O61" s="165"/>
      <c r="P61" s="165">
        <v>46</v>
      </c>
      <c r="Q61" s="72"/>
      <c r="R61" s="168"/>
      <c r="S61" s="192"/>
      <c r="T61" s="200"/>
    </row>
    <row r="62" spans="1:21" s="6" customFormat="1" ht="9.9499999999999993" customHeight="1">
      <c r="A62" s="110" t="s">
        <v>109</v>
      </c>
      <c r="B62" s="113" t="s">
        <v>110</v>
      </c>
      <c r="C62" s="114" t="s">
        <v>292</v>
      </c>
      <c r="D62" s="107">
        <f t="shared" ref="D62:S62" si="17">D63+D70+D76+D84+D94+D90+D97</f>
        <v>4344</v>
      </c>
      <c r="E62" s="107">
        <f t="shared" si="17"/>
        <v>1088</v>
      </c>
      <c r="F62" s="107">
        <f t="shared" si="17"/>
        <v>3256</v>
      </c>
      <c r="G62" s="107" t="e">
        <f t="shared" si="17"/>
        <v>#REF!</v>
      </c>
      <c r="H62" s="107">
        <f t="shared" si="17"/>
        <v>700</v>
      </c>
      <c r="I62" s="107">
        <f t="shared" si="17"/>
        <v>60</v>
      </c>
      <c r="J62" s="107">
        <f t="shared" si="17"/>
        <v>0</v>
      </c>
      <c r="K62" s="107">
        <f t="shared" si="17"/>
        <v>0</v>
      </c>
      <c r="L62" s="107">
        <f t="shared" si="17"/>
        <v>278</v>
      </c>
      <c r="M62" s="107">
        <f t="shared" si="17"/>
        <v>620</v>
      </c>
      <c r="N62" s="107">
        <f t="shared" si="17"/>
        <v>300</v>
      </c>
      <c r="O62" s="107">
        <f t="shared" si="17"/>
        <v>556</v>
      </c>
      <c r="P62" s="107">
        <f t="shared" si="17"/>
        <v>414</v>
      </c>
      <c r="Q62" s="107">
        <f t="shared" si="17"/>
        <v>320</v>
      </c>
      <c r="R62" s="107">
        <f t="shared" si="17"/>
        <v>400</v>
      </c>
      <c r="S62" s="107">
        <f t="shared" si="17"/>
        <v>368</v>
      </c>
      <c r="T62" s="200"/>
    </row>
    <row r="63" spans="1:21" s="6" customFormat="1" ht="9.9499999999999993" customHeight="1">
      <c r="A63" s="204" t="s">
        <v>111</v>
      </c>
      <c r="B63" s="205" t="s">
        <v>238</v>
      </c>
      <c r="C63" s="206" t="s">
        <v>195</v>
      </c>
      <c r="D63" s="128">
        <f>SUM(D64:D67)</f>
        <v>1185</v>
      </c>
      <c r="E63" s="128">
        <f>SUM(E64:E67)</f>
        <v>319</v>
      </c>
      <c r="F63" s="128">
        <f>SUM(F64:F67)</f>
        <v>854</v>
      </c>
      <c r="G63" s="128" t="e">
        <f t="shared" ref="G63:S63" si="18">SUM(G64:G67)</f>
        <v>#REF!</v>
      </c>
      <c r="H63" s="128">
        <f t="shared" si="18"/>
        <v>216</v>
      </c>
      <c r="I63" s="128">
        <f t="shared" si="18"/>
        <v>40</v>
      </c>
      <c r="J63" s="128">
        <f t="shared" si="18"/>
        <v>0</v>
      </c>
      <c r="K63" s="128">
        <f t="shared" si="18"/>
        <v>0</v>
      </c>
      <c r="L63" s="128">
        <f t="shared" si="18"/>
        <v>164</v>
      </c>
      <c r="M63" s="128">
        <f t="shared" si="18"/>
        <v>332</v>
      </c>
      <c r="N63" s="128">
        <f t="shared" si="18"/>
        <v>132</v>
      </c>
      <c r="O63" s="128">
        <f t="shared" si="18"/>
        <v>226</v>
      </c>
      <c r="P63" s="128">
        <f t="shared" si="18"/>
        <v>0</v>
      </c>
      <c r="Q63" s="128">
        <f t="shared" si="18"/>
        <v>0</v>
      </c>
      <c r="R63" s="128">
        <f t="shared" si="18"/>
        <v>0</v>
      </c>
      <c r="S63" s="128">
        <f t="shared" si="18"/>
        <v>0</v>
      </c>
      <c r="T63" s="200"/>
    </row>
    <row r="64" spans="1:21" s="6" customFormat="1" ht="9.9499999999999993" customHeight="1">
      <c r="A64" s="70" t="s">
        <v>142</v>
      </c>
      <c r="B64" s="71" t="s">
        <v>239</v>
      </c>
      <c r="C64" s="118" t="s">
        <v>240</v>
      </c>
      <c r="D64" s="49">
        <f>E64+F64</f>
        <v>498</v>
      </c>
      <c r="E64" s="49">
        <f>F64/2</f>
        <v>166</v>
      </c>
      <c r="F64" s="187">
        <f>J64+K64+L64+M64+N64+O64+P64+Q64+R64+S64</f>
        <v>332</v>
      </c>
      <c r="G64" s="69" t="e">
        <f>#REF!-#REF!</f>
        <v>#REF!</v>
      </c>
      <c r="H64" s="49">
        <v>106</v>
      </c>
      <c r="I64" s="403">
        <v>40</v>
      </c>
      <c r="J64" s="68"/>
      <c r="K64" s="68"/>
      <c r="L64" s="68">
        <v>164</v>
      </c>
      <c r="M64" s="68">
        <v>168</v>
      </c>
      <c r="N64" s="68"/>
      <c r="O64" s="68"/>
      <c r="P64" s="74"/>
      <c r="Q64" s="49"/>
      <c r="R64" s="158"/>
      <c r="S64" s="7"/>
      <c r="T64" s="200"/>
    </row>
    <row r="65" spans="1:23" s="6" customFormat="1" ht="22.5" customHeight="1">
      <c r="A65" s="70" t="s">
        <v>143</v>
      </c>
      <c r="B65" s="76" t="s">
        <v>241</v>
      </c>
      <c r="C65" s="118" t="s">
        <v>242</v>
      </c>
      <c r="D65" s="49">
        <f>E65+F65</f>
        <v>459</v>
      </c>
      <c r="E65" s="49">
        <f>F65/2</f>
        <v>153</v>
      </c>
      <c r="F65" s="187">
        <f t="shared" ref="F65:F67" si="19">J65+K65+L65+M65+N65+O65+P65+Q65+R65+S65</f>
        <v>306</v>
      </c>
      <c r="G65" s="69" t="e">
        <f>#REF!-#REF!</f>
        <v>#REF!</v>
      </c>
      <c r="H65" s="82">
        <v>110</v>
      </c>
      <c r="I65" s="404"/>
      <c r="J65" s="68"/>
      <c r="K65" s="79"/>
      <c r="L65" s="68"/>
      <c r="M65" s="79">
        <v>164</v>
      </c>
      <c r="N65" s="68">
        <v>60</v>
      </c>
      <c r="O65" s="68">
        <v>82</v>
      </c>
      <c r="P65" s="74"/>
      <c r="Q65" s="49"/>
      <c r="R65" s="158"/>
      <c r="S65" s="7"/>
      <c r="T65" s="200"/>
      <c r="W65" s="200"/>
    </row>
    <row r="66" spans="1:23" s="6" customFormat="1" ht="22.15" customHeight="1">
      <c r="A66" s="70" t="s">
        <v>144</v>
      </c>
      <c r="B66" s="76" t="s">
        <v>114</v>
      </c>
      <c r="C66" s="118" t="s">
        <v>168</v>
      </c>
      <c r="D66" s="49">
        <v>72</v>
      </c>
      <c r="E66" s="49"/>
      <c r="F66" s="187">
        <f t="shared" si="19"/>
        <v>72</v>
      </c>
      <c r="G66" s="69" t="e">
        <f>#REF!-#REF!</f>
        <v>#REF!</v>
      </c>
      <c r="H66" s="82"/>
      <c r="I66" s="207"/>
      <c r="J66" s="68"/>
      <c r="K66" s="79"/>
      <c r="L66" s="68"/>
      <c r="M66" s="79"/>
      <c r="N66" s="123">
        <v>72</v>
      </c>
      <c r="O66" s="68"/>
      <c r="P66" s="74"/>
      <c r="Q66" s="49"/>
      <c r="R66" s="158"/>
      <c r="S66" s="7"/>
      <c r="T66" s="200"/>
    </row>
    <row r="67" spans="1:23" s="6" customFormat="1" ht="21.75" customHeight="1">
      <c r="A67" s="70" t="s">
        <v>145</v>
      </c>
      <c r="B67" s="76" t="s">
        <v>115</v>
      </c>
      <c r="C67" s="118" t="s">
        <v>168</v>
      </c>
      <c r="D67" s="49">
        <v>156</v>
      </c>
      <c r="E67" s="49"/>
      <c r="F67" s="187">
        <f t="shared" si="19"/>
        <v>144</v>
      </c>
      <c r="G67" s="69"/>
      <c r="H67" s="82"/>
      <c r="I67" s="207"/>
      <c r="J67" s="68"/>
      <c r="K67" s="79"/>
      <c r="L67" s="68"/>
      <c r="M67" s="79"/>
      <c r="N67" s="68"/>
      <c r="O67" s="68">
        <v>144</v>
      </c>
      <c r="P67" s="74"/>
      <c r="Q67" s="49"/>
      <c r="R67" s="158"/>
      <c r="S67" s="7"/>
      <c r="T67" s="200"/>
    </row>
    <row r="68" spans="1:23" s="6" customFormat="1" hidden="1">
      <c r="A68" s="70"/>
      <c r="B68" s="76"/>
      <c r="C68" s="118"/>
      <c r="D68" s="49"/>
      <c r="E68" s="49"/>
      <c r="F68" s="49"/>
      <c r="G68" s="69"/>
      <c r="H68" s="77"/>
      <c r="I68" s="87"/>
      <c r="J68" s="175"/>
      <c r="K68" s="175"/>
      <c r="L68" s="68"/>
      <c r="M68" s="79"/>
      <c r="N68" s="123"/>
      <c r="O68" s="123"/>
      <c r="P68" s="74"/>
      <c r="Q68" s="49"/>
      <c r="R68" s="158"/>
      <c r="S68" s="7"/>
      <c r="T68" s="200"/>
    </row>
    <row r="69" spans="1:23" s="6" customFormat="1" hidden="1">
      <c r="A69" s="70"/>
      <c r="B69" s="76"/>
      <c r="C69" s="118"/>
      <c r="D69" s="49"/>
      <c r="E69" s="49"/>
      <c r="F69" s="49"/>
      <c r="G69" s="69"/>
      <c r="H69" s="77"/>
      <c r="I69" s="87"/>
      <c r="J69" s="175"/>
      <c r="K69" s="175"/>
      <c r="L69" s="68"/>
      <c r="M69" s="79"/>
      <c r="N69" s="123"/>
      <c r="O69" s="123"/>
      <c r="P69" s="74"/>
      <c r="Q69" s="49"/>
      <c r="R69" s="158"/>
      <c r="S69" s="7"/>
      <c r="T69" s="200"/>
    </row>
    <row r="70" spans="1:23" s="6" customFormat="1" ht="22.5" customHeight="1">
      <c r="A70" s="204" t="s">
        <v>112</v>
      </c>
      <c r="B70" s="205" t="s">
        <v>243</v>
      </c>
      <c r="C70" s="208" t="s">
        <v>195</v>
      </c>
      <c r="D70" s="128">
        <f>SUM(D71:D74)</f>
        <v>348</v>
      </c>
      <c r="E70" s="128">
        <f t="shared" ref="E70:S70" si="20">SUM(E71:E72)</f>
        <v>80</v>
      </c>
      <c r="F70" s="128">
        <f>SUM(F71:F74)</f>
        <v>268</v>
      </c>
      <c r="G70" s="128" t="e">
        <f t="shared" si="20"/>
        <v>#REF!</v>
      </c>
      <c r="H70" s="128">
        <f t="shared" si="20"/>
        <v>40</v>
      </c>
      <c r="I70" s="128">
        <v>20</v>
      </c>
      <c r="J70" s="128">
        <f t="shared" si="20"/>
        <v>0</v>
      </c>
      <c r="K70" s="128">
        <f t="shared" si="20"/>
        <v>0</v>
      </c>
      <c r="L70" s="128">
        <f t="shared" si="20"/>
        <v>0</v>
      </c>
      <c r="M70" s="128">
        <f t="shared" si="20"/>
        <v>0</v>
      </c>
      <c r="N70" s="128">
        <f t="shared" si="20"/>
        <v>0</v>
      </c>
      <c r="O70" s="128">
        <f t="shared" si="20"/>
        <v>0</v>
      </c>
      <c r="P70" s="128">
        <f t="shared" si="20"/>
        <v>0</v>
      </c>
      <c r="Q70" s="128">
        <f>SUM(Q71:Q74)</f>
        <v>268</v>
      </c>
      <c r="R70" s="128">
        <f t="shared" si="20"/>
        <v>0</v>
      </c>
      <c r="S70" s="128">
        <f t="shared" si="20"/>
        <v>0</v>
      </c>
      <c r="T70" s="200"/>
    </row>
    <row r="71" spans="1:23" s="6" customFormat="1" ht="12.75" customHeight="1">
      <c r="A71" s="70" t="s">
        <v>146</v>
      </c>
      <c r="B71" s="71" t="s">
        <v>157</v>
      </c>
      <c r="C71" s="118" t="s">
        <v>169</v>
      </c>
      <c r="D71" s="49">
        <f>E71+F71</f>
        <v>240</v>
      </c>
      <c r="E71" s="49">
        <f>F71/2</f>
        <v>80</v>
      </c>
      <c r="F71" s="187">
        <f>J71+K71+L71+M71+N71+O71+P71+Q71+R71+S71</f>
        <v>160</v>
      </c>
      <c r="G71" s="69" t="e">
        <f>#REF!-#REF!</f>
        <v>#REF!</v>
      </c>
      <c r="H71" s="49">
        <v>40</v>
      </c>
      <c r="I71" s="87" t="s">
        <v>180</v>
      </c>
      <c r="J71" s="68"/>
      <c r="K71" s="68"/>
      <c r="L71" s="68"/>
      <c r="M71" s="68"/>
      <c r="N71" s="68"/>
      <c r="O71" s="68"/>
      <c r="P71" s="74"/>
      <c r="Q71" s="49">
        <v>160</v>
      </c>
      <c r="R71" s="158"/>
      <c r="S71" s="7"/>
      <c r="T71" s="200"/>
    </row>
    <row r="72" spans="1:23" s="6" customFormat="1" ht="23.45" hidden="1" customHeight="1">
      <c r="A72" s="70"/>
      <c r="B72" s="71"/>
      <c r="C72" s="118"/>
      <c r="D72" s="49"/>
      <c r="E72" s="49"/>
      <c r="F72" s="187">
        <f t="shared" ref="F72:F74" si="21">J72+K72+L72+M72+N72+O72+P72+Q72+R72+S72</f>
        <v>0</v>
      </c>
      <c r="G72" s="69"/>
      <c r="H72" s="49"/>
      <c r="I72" s="207"/>
      <c r="J72" s="68"/>
      <c r="K72" s="79"/>
      <c r="L72" s="68"/>
      <c r="M72" s="79"/>
      <c r="N72" s="68"/>
      <c r="O72" s="68"/>
      <c r="P72" s="74"/>
      <c r="Q72" s="49"/>
      <c r="R72" s="158"/>
      <c r="S72" s="7"/>
      <c r="T72" s="200"/>
    </row>
    <row r="73" spans="1:23" s="6" customFormat="1" ht="15" customHeight="1">
      <c r="A73" s="70" t="s">
        <v>286</v>
      </c>
      <c r="B73" s="76" t="s">
        <v>114</v>
      </c>
      <c r="C73" s="118" t="s">
        <v>168</v>
      </c>
      <c r="D73" s="49">
        <v>36</v>
      </c>
      <c r="E73" s="49"/>
      <c r="F73" s="49">
        <v>36</v>
      </c>
      <c r="G73" s="69"/>
      <c r="H73" s="82"/>
      <c r="I73" s="207"/>
      <c r="J73" s="68"/>
      <c r="K73" s="79"/>
      <c r="L73" s="68"/>
      <c r="M73" s="79"/>
      <c r="N73" s="68"/>
      <c r="O73" s="68"/>
      <c r="P73" s="74"/>
      <c r="Q73" s="125">
        <v>36</v>
      </c>
      <c r="R73" s="158"/>
      <c r="S73" s="7"/>
      <c r="T73" s="200"/>
    </row>
    <row r="74" spans="1:23" s="6" customFormat="1" ht="9.9499999999999993" customHeight="1">
      <c r="A74" s="70" t="s">
        <v>147</v>
      </c>
      <c r="B74" s="76" t="s">
        <v>115</v>
      </c>
      <c r="C74" s="118" t="s">
        <v>168</v>
      </c>
      <c r="D74" s="49">
        <f>E74+F74</f>
        <v>72</v>
      </c>
      <c r="E74" s="49"/>
      <c r="F74" s="187">
        <f t="shared" si="21"/>
        <v>72</v>
      </c>
      <c r="G74" s="69" t="e">
        <f>#REF!-#REF!</f>
        <v>#REF!</v>
      </c>
      <c r="H74" s="82"/>
      <c r="I74" s="207"/>
      <c r="J74" s="68"/>
      <c r="K74" s="79"/>
      <c r="L74" s="68"/>
      <c r="M74" s="79"/>
      <c r="N74" s="68"/>
      <c r="O74" s="68"/>
      <c r="P74" s="74"/>
      <c r="Q74" s="125">
        <v>72</v>
      </c>
      <c r="R74" s="157"/>
      <c r="S74" s="7"/>
      <c r="T74" s="200"/>
    </row>
    <row r="75" spans="1:23" s="6" customFormat="1" ht="9.9499999999999993" hidden="1" customHeight="1">
      <c r="A75" s="70"/>
      <c r="B75" s="76"/>
      <c r="C75" s="118"/>
      <c r="D75" s="49"/>
      <c r="E75" s="49"/>
      <c r="F75" s="49"/>
      <c r="G75" s="69"/>
      <c r="H75" s="82"/>
      <c r="I75" s="207"/>
      <c r="J75" s="68"/>
      <c r="K75" s="79"/>
      <c r="L75" s="68"/>
      <c r="M75" s="79"/>
      <c r="N75" s="68"/>
      <c r="O75" s="68"/>
      <c r="P75" s="74"/>
      <c r="Q75" s="49"/>
      <c r="R75" s="157"/>
      <c r="S75" s="7"/>
      <c r="T75" s="200"/>
    </row>
    <row r="76" spans="1:23" s="6" customFormat="1" ht="48.75" customHeight="1">
      <c r="A76" s="205" t="s">
        <v>113</v>
      </c>
      <c r="B76" s="205" t="s">
        <v>244</v>
      </c>
      <c r="C76" s="208" t="s">
        <v>195</v>
      </c>
      <c r="D76" s="209">
        <f>SUM(D77:D81)</f>
        <v>594</v>
      </c>
      <c r="E76" s="209">
        <f>SUM(E77:E81)</f>
        <v>174</v>
      </c>
      <c r="F76" s="209">
        <f>SUM(F77:F81)</f>
        <v>420</v>
      </c>
      <c r="G76" s="209" t="e">
        <f>SUM(G77:G81)</f>
        <v>#REF!</v>
      </c>
      <c r="H76" s="209">
        <f>SUM(H77:H81)</f>
        <v>144</v>
      </c>
      <c r="I76" s="209">
        <f t="shared" ref="I76:S76" si="22">SUM(I77:I81)</f>
        <v>0</v>
      </c>
      <c r="J76" s="209">
        <f t="shared" si="22"/>
        <v>0</v>
      </c>
      <c r="K76" s="209">
        <f t="shared" si="22"/>
        <v>0</v>
      </c>
      <c r="L76" s="209">
        <f t="shared" si="22"/>
        <v>0</v>
      </c>
      <c r="M76" s="209">
        <f t="shared" si="22"/>
        <v>0</v>
      </c>
      <c r="N76" s="209">
        <f t="shared" si="22"/>
        <v>0</v>
      </c>
      <c r="O76" s="209">
        <f t="shared" si="22"/>
        <v>0</v>
      </c>
      <c r="P76" s="209">
        <f t="shared" si="22"/>
        <v>0</v>
      </c>
      <c r="Q76" s="209">
        <f t="shared" si="22"/>
        <v>0</v>
      </c>
      <c r="R76" s="209">
        <f t="shared" si="22"/>
        <v>264</v>
      </c>
      <c r="S76" s="209">
        <f t="shared" si="22"/>
        <v>156</v>
      </c>
      <c r="T76" s="200"/>
    </row>
    <row r="77" spans="1:23" s="6" customFormat="1" ht="10.15" customHeight="1">
      <c r="A77" s="70" t="s">
        <v>162</v>
      </c>
      <c r="B77" s="76" t="s">
        <v>245</v>
      </c>
      <c r="C77" s="118" t="s">
        <v>169</v>
      </c>
      <c r="D77" s="49">
        <f t="shared" ref="D77" si="23">E77+F77</f>
        <v>114</v>
      </c>
      <c r="E77" s="49">
        <f t="shared" ref="E77:E79" si="24">F77/2</f>
        <v>38</v>
      </c>
      <c r="F77" s="187">
        <f>J77+K77+L77+M77+N77+O77+P77+Q77+R77+S77</f>
        <v>76</v>
      </c>
      <c r="G77" s="69"/>
      <c r="H77" s="82">
        <v>36</v>
      </c>
      <c r="I77" s="207"/>
      <c r="J77" s="68"/>
      <c r="K77" s="79"/>
      <c r="L77" s="68"/>
      <c r="M77" s="68"/>
      <c r="N77" s="74"/>
      <c r="O77" s="49"/>
      <c r="P77" s="49"/>
      <c r="Q77" s="49"/>
      <c r="R77" s="49">
        <v>76</v>
      </c>
      <c r="S77" s="49"/>
      <c r="T77" s="200"/>
    </row>
    <row r="78" spans="1:23" s="6" customFormat="1" ht="10.15" customHeight="1">
      <c r="A78" s="70" t="s">
        <v>173</v>
      </c>
      <c r="B78" s="76" t="s">
        <v>246</v>
      </c>
      <c r="C78" s="118" t="s">
        <v>191</v>
      </c>
      <c r="D78" s="49">
        <f>E78+F78</f>
        <v>294</v>
      </c>
      <c r="E78" s="49">
        <f t="shared" si="24"/>
        <v>98</v>
      </c>
      <c r="F78" s="187">
        <f t="shared" ref="F78:F79" si="25">J78+K78+L78+M78+N78+O78+P78+Q78+R78+S78</f>
        <v>196</v>
      </c>
      <c r="G78" s="210"/>
      <c r="H78" s="127">
        <v>72</v>
      </c>
      <c r="I78" s="207"/>
      <c r="J78" s="68"/>
      <c r="K78" s="79"/>
      <c r="L78" s="68"/>
      <c r="M78" s="68"/>
      <c r="N78" s="74"/>
      <c r="O78" s="49"/>
      <c r="P78" s="49"/>
      <c r="Q78" s="49"/>
      <c r="R78" s="49">
        <v>112</v>
      </c>
      <c r="S78" s="49">
        <v>84</v>
      </c>
      <c r="T78" s="200"/>
    </row>
    <row r="79" spans="1:23" s="6" customFormat="1" ht="10.15" customHeight="1">
      <c r="A79" s="70" t="s">
        <v>174</v>
      </c>
      <c r="B79" s="76" t="s">
        <v>247</v>
      </c>
      <c r="C79" s="118" t="s">
        <v>168</v>
      </c>
      <c r="D79" s="49">
        <f t="shared" ref="D79:D81" si="26">E79+F79</f>
        <v>114</v>
      </c>
      <c r="E79" s="49">
        <f t="shared" si="24"/>
        <v>38</v>
      </c>
      <c r="F79" s="187">
        <f t="shared" si="25"/>
        <v>76</v>
      </c>
      <c r="G79" s="69"/>
      <c r="H79" s="49">
        <v>36</v>
      </c>
      <c r="I79" s="207"/>
      <c r="J79" s="68"/>
      <c r="K79" s="79"/>
      <c r="L79" s="68"/>
      <c r="M79" s="68"/>
      <c r="N79" s="187"/>
      <c r="O79" s="49"/>
      <c r="P79" s="49"/>
      <c r="Q79" s="49"/>
      <c r="R79" s="49">
        <v>76</v>
      </c>
      <c r="S79" s="49"/>
      <c r="T79" s="200"/>
    </row>
    <row r="80" spans="1:23" s="6" customFormat="1" ht="10.15" customHeight="1">
      <c r="A80" s="71" t="s">
        <v>291</v>
      </c>
      <c r="B80" s="71" t="s">
        <v>114</v>
      </c>
      <c r="C80" s="118" t="s">
        <v>168</v>
      </c>
      <c r="D80" s="49">
        <v>36</v>
      </c>
      <c r="E80" s="49"/>
      <c r="F80" s="187">
        <v>36</v>
      </c>
      <c r="G80" s="69"/>
      <c r="H80" s="49"/>
      <c r="I80" s="207"/>
      <c r="J80" s="68"/>
      <c r="K80" s="79"/>
      <c r="L80" s="68"/>
      <c r="M80" s="68"/>
      <c r="N80" s="246"/>
      <c r="O80" s="49"/>
      <c r="P80" s="49"/>
      <c r="Q80" s="49"/>
      <c r="R80" s="49"/>
      <c r="S80" s="49">
        <v>36</v>
      </c>
      <c r="T80" s="200"/>
    </row>
    <row r="81" spans="1:20" s="6" customFormat="1" ht="9.75" customHeight="1">
      <c r="A81" s="70" t="s">
        <v>248</v>
      </c>
      <c r="B81" s="76" t="s">
        <v>115</v>
      </c>
      <c r="C81" s="118" t="s">
        <v>168</v>
      </c>
      <c r="D81" s="49">
        <f t="shared" si="26"/>
        <v>36</v>
      </c>
      <c r="E81" s="49"/>
      <c r="F81" s="187">
        <v>36</v>
      </c>
      <c r="G81" s="69" t="e">
        <f>#REF!-#REF!</f>
        <v>#REF!</v>
      </c>
      <c r="H81" s="49"/>
      <c r="I81" s="207"/>
      <c r="J81" s="68"/>
      <c r="K81" s="79"/>
      <c r="L81" s="68"/>
      <c r="M81" s="68"/>
      <c r="N81" s="74"/>
      <c r="O81" s="49"/>
      <c r="P81" s="49"/>
      <c r="Q81" s="49"/>
      <c r="R81" s="49"/>
      <c r="S81" s="49">
        <v>36</v>
      </c>
      <c r="T81" s="200"/>
    </row>
    <row r="82" spans="1:20" s="6" customFormat="1" ht="10.15" hidden="1" customHeight="1">
      <c r="A82" s="86"/>
      <c r="B82" s="88"/>
      <c r="C82" s="122"/>
      <c r="D82" s="49"/>
      <c r="E82" s="49"/>
      <c r="F82" s="49"/>
      <c r="G82" s="50"/>
      <c r="H82" s="72"/>
      <c r="I82" s="89"/>
      <c r="J82" s="176"/>
      <c r="K82" s="176"/>
      <c r="L82" s="123"/>
      <c r="M82" s="123"/>
      <c r="N82" s="68"/>
      <c r="O82" s="68"/>
      <c r="P82" s="74"/>
      <c r="Q82" s="49"/>
      <c r="R82" s="191"/>
      <c r="S82" s="7"/>
      <c r="T82" s="200"/>
    </row>
    <row r="83" spans="1:20" s="6" customFormat="1" ht="10.15" hidden="1" customHeight="1">
      <c r="A83" s="86"/>
      <c r="B83" s="86"/>
      <c r="C83" s="132"/>
      <c r="D83" s="49"/>
      <c r="E83" s="49"/>
      <c r="F83" s="49"/>
      <c r="G83" s="49"/>
      <c r="H83" s="49"/>
      <c r="I83" s="73"/>
      <c r="J83" s="173"/>
      <c r="K83" s="173"/>
      <c r="L83" s="123"/>
      <c r="M83" s="123"/>
      <c r="N83" s="68"/>
      <c r="O83" s="68"/>
      <c r="P83" s="74"/>
      <c r="Q83" s="49"/>
      <c r="R83" s="7"/>
      <c r="S83" s="7"/>
      <c r="T83" s="200"/>
    </row>
    <row r="84" spans="1:20" s="6" customFormat="1" ht="34.5" customHeight="1">
      <c r="A84" s="205" t="s">
        <v>118</v>
      </c>
      <c r="B84" s="205" t="s">
        <v>249</v>
      </c>
      <c r="C84" s="208" t="s">
        <v>195</v>
      </c>
      <c r="D84" s="209">
        <f>SUM(D85:D89)</f>
        <v>564</v>
      </c>
      <c r="E84" s="209">
        <f>SUM(E85:E89)</f>
        <v>164</v>
      </c>
      <c r="F84" s="209">
        <f>SUM(F85:F89)</f>
        <v>400</v>
      </c>
      <c r="G84" s="209">
        <f>SUM(G85:G89)</f>
        <v>0</v>
      </c>
      <c r="H84" s="209">
        <f>SUM(H85:H89)</f>
        <v>88</v>
      </c>
      <c r="I84" s="209">
        <f t="shared" ref="I84:S84" si="27">SUM(I85:I89)</f>
        <v>0</v>
      </c>
      <c r="J84" s="209">
        <f t="shared" si="27"/>
        <v>0</v>
      </c>
      <c r="K84" s="209">
        <f t="shared" si="27"/>
        <v>0</v>
      </c>
      <c r="L84" s="209">
        <f t="shared" si="27"/>
        <v>0</v>
      </c>
      <c r="M84" s="209">
        <f t="shared" si="27"/>
        <v>0</v>
      </c>
      <c r="N84" s="209">
        <f t="shared" si="27"/>
        <v>0</v>
      </c>
      <c r="O84" s="209">
        <f t="shared" si="27"/>
        <v>0</v>
      </c>
      <c r="P84" s="209">
        <f t="shared" si="27"/>
        <v>0</v>
      </c>
      <c r="Q84" s="209">
        <f t="shared" si="27"/>
        <v>52</v>
      </c>
      <c r="R84" s="209">
        <f t="shared" si="27"/>
        <v>136</v>
      </c>
      <c r="S84" s="209">
        <f t="shared" si="27"/>
        <v>212</v>
      </c>
      <c r="T84" s="200"/>
    </row>
    <row r="85" spans="1:20" s="6" customFormat="1" ht="10.15" customHeight="1">
      <c r="A85" s="70" t="s">
        <v>204</v>
      </c>
      <c r="B85" s="76" t="s">
        <v>250</v>
      </c>
      <c r="C85" s="118" t="s">
        <v>191</v>
      </c>
      <c r="D85" s="49">
        <f>E85+F85</f>
        <v>240</v>
      </c>
      <c r="E85" s="49">
        <f t="shared" ref="E85:E86" si="28">F85/2</f>
        <v>80</v>
      </c>
      <c r="F85" s="187">
        <f>J85+K85+L85+M85+N85+O85+P85+Q85+R85+S85</f>
        <v>160</v>
      </c>
      <c r="G85" s="69"/>
      <c r="H85" s="82">
        <v>42</v>
      </c>
      <c r="I85" s="207"/>
      <c r="J85" s="68"/>
      <c r="K85" s="79"/>
      <c r="L85" s="68"/>
      <c r="M85" s="68"/>
      <c r="N85" s="74"/>
      <c r="O85" s="49"/>
      <c r="P85" s="187"/>
      <c r="Q85" s="49"/>
      <c r="R85" s="187">
        <v>80</v>
      </c>
      <c r="S85" s="49">
        <v>80</v>
      </c>
      <c r="T85" s="200"/>
    </row>
    <row r="86" spans="1:20" s="6" customFormat="1" ht="28.5" customHeight="1">
      <c r="A86" s="70" t="s">
        <v>205</v>
      </c>
      <c r="B86" s="76" t="s">
        <v>251</v>
      </c>
      <c r="C86" s="118" t="s">
        <v>273</v>
      </c>
      <c r="D86" s="49">
        <f>E86+F86</f>
        <v>252</v>
      </c>
      <c r="E86" s="49">
        <f t="shared" si="28"/>
        <v>84</v>
      </c>
      <c r="F86" s="187">
        <f t="shared" ref="F86:F87" si="29">J86+K86+L86+M86+N86+O86+P86+Q86+R86+S86</f>
        <v>168</v>
      </c>
      <c r="G86" s="69"/>
      <c r="H86" s="82">
        <v>46</v>
      </c>
      <c r="I86" s="207"/>
      <c r="J86" s="68"/>
      <c r="K86" s="79"/>
      <c r="L86" s="68"/>
      <c r="M86" s="68"/>
      <c r="N86" s="74"/>
      <c r="O86" s="49"/>
      <c r="P86" s="72"/>
      <c r="Q86" s="49">
        <v>52</v>
      </c>
      <c r="R86" s="72">
        <v>56</v>
      </c>
      <c r="S86" s="72">
        <v>60</v>
      </c>
      <c r="T86" s="200"/>
    </row>
    <row r="87" spans="1:20" s="6" customFormat="1" ht="34.5" hidden="1" customHeight="1">
      <c r="A87" s="70"/>
      <c r="B87" s="76"/>
      <c r="C87" s="118"/>
      <c r="D87" s="49"/>
      <c r="E87" s="49"/>
      <c r="F87" s="187">
        <f t="shared" si="29"/>
        <v>0</v>
      </c>
      <c r="G87" s="69"/>
      <c r="H87" s="82"/>
      <c r="I87" s="207"/>
      <c r="J87" s="68"/>
      <c r="K87" s="79"/>
      <c r="L87" s="68"/>
      <c r="M87" s="68"/>
      <c r="N87" s="191"/>
      <c r="O87" s="49"/>
      <c r="P87" s="49"/>
      <c r="Q87" s="49"/>
      <c r="R87" s="49"/>
      <c r="S87" s="191"/>
      <c r="T87" s="200"/>
    </row>
    <row r="88" spans="1:20" s="6" customFormat="1" ht="14.25" customHeight="1">
      <c r="A88" s="71" t="s">
        <v>290</v>
      </c>
      <c r="B88" s="71" t="s">
        <v>114</v>
      </c>
      <c r="C88" s="118" t="s">
        <v>168</v>
      </c>
      <c r="D88" s="49">
        <v>36</v>
      </c>
      <c r="E88" s="49"/>
      <c r="F88" s="187">
        <v>36</v>
      </c>
      <c r="G88" s="69"/>
      <c r="H88" s="82"/>
      <c r="I88" s="207"/>
      <c r="J88" s="68"/>
      <c r="K88" s="79"/>
      <c r="L88" s="68"/>
      <c r="M88" s="68"/>
      <c r="N88" s="245"/>
      <c r="O88" s="49"/>
      <c r="P88" s="49"/>
      <c r="Q88" s="49"/>
      <c r="R88" s="49"/>
      <c r="S88" s="187">
        <v>36</v>
      </c>
      <c r="T88" s="200"/>
    </row>
    <row r="89" spans="1:20" s="6" customFormat="1" ht="10.15" customHeight="1">
      <c r="A89" s="70" t="s">
        <v>252</v>
      </c>
      <c r="B89" s="76" t="s">
        <v>115</v>
      </c>
      <c r="C89" s="118" t="s">
        <v>168</v>
      </c>
      <c r="D89" s="49">
        <v>36</v>
      </c>
      <c r="E89" s="49"/>
      <c r="F89" s="187">
        <v>36</v>
      </c>
      <c r="G89" s="69"/>
      <c r="H89" s="82"/>
      <c r="I89" s="207"/>
      <c r="J89" s="68"/>
      <c r="K89" s="79"/>
      <c r="L89" s="68"/>
      <c r="M89" s="68"/>
      <c r="N89" s="74"/>
      <c r="O89" s="49"/>
      <c r="P89" s="187"/>
      <c r="Q89" s="49"/>
      <c r="R89" s="187"/>
      <c r="S89" s="49">
        <v>36</v>
      </c>
      <c r="T89" s="200"/>
    </row>
    <row r="90" spans="1:20" s="6" customFormat="1" ht="28.5" customHeight="1">
      <c r="A90" s="205" t="s">
        <v>158</v>
      </c>
      <c r="B90" s="211" t="s">
        <v>253</v>
      </c>
      <c r="C90" s="208" t="s">
        <v>195</v>
      </c>
      <c r="D90" s="128">
        <f t="shared" ref="D90:S90" si="30">SUM(D91:D93)</f>
        <v>423</v>
      </c>
      <c r="E90" s="128">
        <f t="shared" si="30"/>
        <v>21</v>
      </c>
      <c r="F90" s="128">
        <f t="shared" si="30"/>
        <v>402</v>
      </c>
      <c r="G90" s="128" t="e">
        <f t="shared" si="30"/>
        <v>#REF!</v>
      </c>
      <c r="H90" s="128">
        <f t="shared" si="30"/>
        <v>0</v>
      </c>
      <c r="I90" s="128">
        <f t="shared" si="30"/>
        <v>0</v>
      </c>
      <c r="J90" s="128">
        <f t="shared" si="30"/>
        <v>0</v>
      </c>
      <c r="K90" s="128">
        <f t="shared" si="30"/>
        <v>0</v>
      </c>
      <c r="L90" s="128">
        <f t="shared" si="30"/>
        <v>114</v>
      </c>
      <c r="M90" s="128">
        <f t="shared" si="30"/>
        <v>288</v>
      </c>
      <c r="N90" s="128">
        <f t="shared" si="30"/>
        <v>0</v>
      </c>
      <c r="O90" s="128">
        <f t="shared" si="30"/>
        <v>0</v>
      </c>
      <c r="P90" s="128">
        <f t="shared" si="30"/>
        <v>0</v>
      </c>
      <c r="Q90" s="128">
        <f t="shared" si="30"/>
        <v>0</v>
      </c>
      <c r="R90" s="128">
        <f t="shared" si="30"/>
        <v>0</v>
      </c>
      <c r="S90" s="128">
        <f t="shared" si="30"/>
        <v>0</v>
      </c>
      <c r="T90" s="200"/>
    </row>
    <row r="91" spans="1:20" s="6" customFormat="1" ht="14.45" customHeight="1">
      <c r="A91" s="70" t="s">
        <v>256</v>
      </c>
      <c r="B91" s="76" t="s">
        <v>254</v>
      </c>
      <c r="C91" s="118" t="s">
        <v>168</v>
      </c>
      <c r="D91" s="49">
        <f>E91+F91</f>
        <v>63</v>
      </c>
      <c r="E91" s="49">
        <f>F91/2</f>
        <v>21</v>
      </c>
      <c r="F91" s="187">
        <f>J91+K91+L91+M91+N91+O91+P91+Q91+R91+S91</f>
        <v>42</v>
      </c>
      <c r="G91" s="49"/>
      <c r="H91" s="49"/>
      <c r="I91" s="73"/>
      <c r="J91" s="68"/>
      <c r="K91" s="68"/>
      <c r="L91" s="68">
        <v>42</v>
      </c>
      <c r="M91" s="68"/>
      <c r="N91" s="68"/>
      <c r="O91" s="123"/>
      <c r="P91" s="74"/>
      <c r="Q91" s="49"/>
      <c r="R91" s="159"/>
      <c r="S91" s="7"/>
      <c r="T91" s="200"/>
    </row>
    <row r="92" spans="1:20" s="6" customFormat="1" ht="14.45" customHeight="1">
      <c r="A92" s="71" t="s">
        <v>203</v>
      </c>
      <c r="B92" s="71" t="s">
        <v>114</v>
      </c>
      <c r="C92" s="118" t="s">
        <v>255</v>
      </c>
      <c r="D92" s="49">
        <f>E92+F92</f>
        <v>216</v>
      </c>
      <c r="E92" s="49"/>
      <c r="F92" s="187">
        <f t="shared" ref="F92:F93" si="31">J92+K92+L92+M92+N92+O92+P92+Q92+R92+S92</f>
        <v>216</v>
      </c>
      <c r="G92" s="69" t="e">
        <f>#REF!-#REF!</f>
        <v>#REF!</v>
      </c>
      <c r="H92" s="49"/>
      <c r="I92" s="73"/>
      <c r="J92" s="68"/>
      <c r="K92" s="68"/>
      <c r="L92" s="68">
        <v>72</v>
      </c>
      <c r="M92" s="68">
        <v>144</v>
      </c>
      <c r="N92" s="68"/>
      <c r="O92" s="123"/>
      <c r="P92" s="74"/>
      <c r="Q92" s="49"/>
      <c r="R92" s="159"/>
      <c r="S92" s="7"/>
      <c r="T92" s="200"/>
    </row>
    <row r="93" spans="1:20" s="6" customFormat="1" ht="16.149999999999999" customHeight="1">
      <c r="A93" s="70" t="s">
        <v>257</v>
      </c>
      <c r="B93" s="76" t="s">
        <v>115</v>
      </c>
      <c r="C93" s="118" t="s">
        <v>168</v>
      </c>
      <c r="D93" s="49">
        <f>E93+F93</f>
        <v>144</v>
      </c>
      <c r="E93" s="49"/>
      <c r="F93" s="187">
        <f t="shared" si="31"/>
        <v>144</v>
      </c>
      <c r="G93" s="69" t="e">
        <f>#REF!-#REF!</f>
        <v>#REF!</v>
      </c>
      <c r="H93" s="49"/>
      <c r="I93" s="203"/>
      <c r="J93" s="68"/>
      <c r="K93" s="79"/>
      <c r="L93" s="68"/>
      <c r="M93" s="79">
        <v>144</v>
      </c>
      <c r="N93" s="68"/>
      <c r="O93" s="123"/>
      <c r="P93" s="74"/>
      <c r="Q93" s="49"/>
      <c r="R93" s="160"/>
      <c r="S93" s="7"/>
      <c r="T93" s="200"/>
    </row>
    <row r="94" spans="1:20" s="6" customFormat="1" ht="22.5">
      <c r="A94" s="205" t="s">
        <v>202</v>
      </c>
      <c r="B94" s="211" t="s">
        <v>285</v>
      </c>
      <c r="C94" s="208" t="s">
        <v>195</v>
      </c>
      <c r="D94" s="212">
        <f>SUM(D95:D96)</f>
        <v>318</v>
      </c>
      <c r="E94" s="212">
        <f t="shared" ref="E94:S94" si="32">SUM(E95:E96)</f>
        <v>86</v>
      </c>
      <c r="F94" s="212">
        <f t="shared" si="32"/>
        <v>244</v>
      </c>
      <c r="G94" s="212">
        <f t="shared" si="32"/>
        <v>0</v>
      </c>
      <c r="H94" s="212">
        <f t="shared" si="32"/>
        <v>20</v>
      </c>
      <c r="I94" s="212">
        <f t="shared" si="32"/>
        <v>0</v>
      </c>
      <c r="J94" s="212">
        <f t="shared" si="32"/>
        <v>0</v>
      </c>
      <c r="K94" s="212">
        <f t="shared" si="32"/>
        <v>0</v>
      </c>
      <c r="L94" s="212">
        <f t="shared" si="32"/>
        <v>0</v>
      </c>
      <c r="M94" s="212">
        <f t="shared" si="32"/>
        <v>0</v>
      </c>
      <c r="N94" s="212">
        <f t="shared" si="32"/>
        <v>168</v>
      </c>
      <c r="O94" s="212">
        <f t="shared" si="32"/>
        <v>76</v>
      </c>
      <c r="P94" s="212">
        <f t="shared" si="32"/>
        <v>0</v>
      </c>
      <c r="Q94" s="212">
        <f t="shared" si="32"/>
        <v>0</v>
      </c>
      <c r="R94" s="212">
        <f t="shared" si="32"/>
        <v>0</v>
      </c>
      <c r="S94" s="212">
        <f t="shared" si="32"/>
        <v>0</v>
      </c>
      <c r="T94" s="200"/>
    </row>
    <row r="95" spans="1:20" s="6" customFormat="1">
      <c r="A95" s="70" t="s">
        <v>258</v>
      </c>
      <c r="B95" s="238" t="s">
        <v>181</v>
      </c>
      <c r="C95" s="118" t="s">
        <v>191</v>
      </c>
      <c r="D95" s="49">
        <f>E95+F95</f>
        <v>258</v>
      </c>
      <c r="E95" s="49">
        <f t="shared" ref="E95" si="33">F95/2</f>
        <v>86</v>
      </c>
      <c r="F95" s="187">
        <f>J95+K95+L95+M95+N95+O95+P95+Q95+R95+S95</f>
        <v>172</v>
      </c>
      <c r="G95" s="69"/>
      <c r="H95" s="49">
        <v>20</v>
      </c>
      <c r="I95" s="203"/>
      <c r="J95" s="68"/>
      <c r="K95" s="79"/>
      <c r="L95" s="68"/>
      <c r="M95" s="79"/>
      <c r="N95" s="123">
        <v>96</v>
      </c>
      <c r="O95" s="123">
        <v>76</v>
      </c>
      <c r="P95" s="74"/>
      <c r="Q95" s="49"/>
      <c r="R95" s="160"/>
      <c r="S95" s="7"/>
      <c r="T95" s="200"/>
    </row>
    <row r="96" spans="1:20" s="6" customFormat="1">
      <c r="A96" s="71" t="s">
        <v>259</v>
      </c>
      <c r="B96" s="237" t="s">
        <v>114</v>
      </c>
      <c r="C96" s="239" t="s">
        <v>168</v>
      </c>
      <c r="D96" s="125">
        <v>60</v>
      </c>
      <c r="E96" s="125"/>
      <c r="F96" s="187">
        <f>J96+K96+L96+M96+N96+O96+P96+Q96+R96+S96</f>
        <v>72</v>
      </c>
      <c r="G96" s="69"/>
      <c r="H96" s="49"/>
      <c r="I96" s="203"/>
      <c r="J96" s="68"/>
      <c r="K96" s="79"/>
      <c r="L96" s="68"/>
      <c r="M96" s="79"/>
      <c r="N96" s="123">
        <v>72</v>
      </c>
      <c r="O96" s="123"/>
      <c r="P96" s="74"/>
      <c r="Q96" s="49"/>
      <c r="R96" s="160"/>
      <c r="S96" s="7"/>
      <c r="T96" s="200"/>
    </row>
    <row r="97" spans="1:117" s="6" customFormat="1" ht="45">
      <c r="A97" s="205" t="s">
        <v>274</v>
      </c>
      <c r="B97" s="205" t="s">
        <v>260</v>
      </c>
      <c r="C97" s="208" t="s">
        <v>195</v>
      </c>
      <c r="D97" s="128">
        <f>SUM(D98:D103)</f>
        <v>912</v>
      </c>
      <c r="E97" s="128">
        <f t="shared" ref="E97:Q97" si="34">SUM(E98:E103)</f>
        <v>244</v>
      </c>
      <c r="F97" s="128">
        <f t="shared" si="34"/>
        <v>668</v>
      </c>
      <c r="G97" s="128">
        <f t="shared" si="34"/>
        <v>0</v>
      </c>
      <c r="H97" s="128">
        <f t="shared" si="34"/>
        <v>192</v>
      </c>
      <c r="I97" s="128">
        <f t="shared" si="34"/>
        <v>0</v>
      </c>
      <c r="J97" s="128">
        <f t="shared" si="34"/>
        <v>0</v>
      </c>
      <c r="K97" s="128">
        <f t="shared" si="34"/>
        <v>0</v>
      </c>
      <c r="L97" s="128">
        <f t="shared" si="34"/>
        <v>0</v>
      </c>
      <c r="M97" s="128">
        <f t="shared" si="34"/>
        <v>0</v>
      </c>
      <c r="N97" s="128">
        <f t="shared" si="34"/>
        <v>0</v>
      </c>
      <c r="O97" s="128">
        <f t="shared" si="34"/>
        <v>254</v>
      </c>
      <c r="P97" s="128">
        <f t="shared" si="34"/>
        <v>414</v>
      </c>
      <c r="Q97" s="128">
        <f t="shared" si="34"/>
        <v>0</v>
      </c>
      <c r="R97" s="128">
        <f>SUM(R98:R103)</f>
        <v>0</v>
      </c>
      <c r="S97" s="128">
        <f>SUM(S98:S103)</f>
        <v>0</v>
      </c>
      <c r="T97" s="200"/>
    </row>
    <row r="98" spans="1:117" s="6" customFormat="1">
      <c r="A98" s="71" t="s">
        <v>266</v>
      </c>
      <c r="B98" s="71" t="s">
        <v>261</v>
      </c>
      <c r="C98" s="118" t="s">
        <v>169</v>
      </c>
      <c r="D98" s="49">
        <f t="shared" ref="D98:D101" si="35">E98+F98</f>
        <v>210</v>
      </c>
      <c r="E98" s="49">
        <f>F98/2</f>
        <v>70</v>
      </c>
      <c r="F98" s="187">
        <f>J98+K98+L98+M98+N98+O98+P98+Q98+R98+S98</f>
        <v>140</v>
      </c>
      <c r="G98" s="69"/>
      <c r="H98" s="49">
        <v>40</v>
      </c>
      <c r="I98" s="73"/>
      <c r="J98" s="68"/>
      <c r="K98" s="68"/>
      <c r="L98" s="68"/>
      <c r="M98" s="68"/>
      <c r="N98" s="68"/>
      <c r="O98" s="68"/>
      <c r="P98" s="74">
        <v>140</v>
      </c>
      <c r="Q98" s="49"/>
      <c r="R98" s="160"/>
      <c r="S98" s="7"/>
      <c r="T98" s="200"/>
    </row>
    <row r="99" spans="1:117" s="6" customFormat="1">
      <c r="A99" s="71" t="s">
        <v>267</v>
      </c>
      <c r="B99" s="71" t="s">
        <v>262</v>
      </c>
      <c r="C99" s="118" t="s">
        <v>191</v>
      </c>
      <c r="D99" s="49">
        <f t="shared" si="35"/>
        <v>177</v>
      </c>
      <c r="E99" s="49">
        <f t="shared" ref="E99:E100" si="36">F99/2</f>
        <v>59</v>
      </c>
      <c r="F99" s="187">
        <f t="shared" ref="F99:F103" si="37">J99+K99+L99+M99+N99+O99+P99+Q99+R99+S99</f>
        <v>118</v>
      </c>
      <c r="G99" s="69"/>
      <c r="H99" s="49">
        <v>72</v>
      </c>
      <c r="I99" s="73"/>
      <c r="J99" s="68"/>
      <c r="K99" s="68"/>
      <c r="L99" s="68"/>
      <c r="M99" s="68"/>
      <c r="N99" s="68"/>
      <c r="O99" s="123">
        <v>118</v>
      </c>
      <c r="P99" s="74"/>
      <c r="Q99" s="49"/>
      <c r="R99" s="160"/>
      <c r="S99" s="7"/>
      <c r="T99" s="200"/>
    </row>
    <row r="100" spans="1:117" s="6" customFormat="1">
      <c r="A100" s="71" t="s">
        <v>265</v>
      </c>
      <c r="B100" s="71" t="s">
        <v>263</v>
      </c>
      <c r="C100" s="118" t="s">
        <v>169</v>
      </c>
      <c r="D100" s="49">
        <f t="shared" si="35"/>
        <v>129</v>
      </c>
      <c r="E100" s="49">
        <f t="shared" si="36"/>
        <v>43</v>
      </c>
      <c r="F100" s="187">
        <f t="shared" si="37"/>
        <v>86</v>
      </c>
      <c r="G100" s="69"/>
      <c r="H100" s="49">
        <v>40</v>
      </c>
      <c r="I100" s="73"/>
      <c r="J100" s="68"/>
      <c r="K100" s="68"/>
      <c r="L100" s="68"/>
      <c r="M100" s="68"/>
      <c r="N100" s="68"/>
      <c r="O100" s="68">
        <v>86</v>
      </c>
      <c r="P100" s="74"/>
      <c r="Q100" s="49"/>
      <c r="R100" s="160"/>
      <c r="S100" s="7"/>
      <c r="T100" s="200"/>
    </row>
    <row r="101" spans="1:117" s="6" customFormat="1">
      <c r="A101" s="71" t="s">
        <v>268</v>
      </c>
      <c r="B101" s="71" t="s">
        <v>264</v>
      </c>
      <c r="C101" s="118" t="s">
        <v>191</v>
      </c>
      <c r="D101" s="49">
        <f t="shared" si="35"/>
        <v>216</v>
      </c>
      <c r="E101" s="49">
        <f>F101/2</f>
        <v>72</v>
      </c>
      <c r="F101" s="187">
        <f t="shared" si="37"/>
        <v>144</v>
      </c>
      <c r="G101" s="69"/>
      <c r="H101" s="49">
        <v>40</v>
      </c>
      <c r="I101" s="73"/>
      <c r="J101" s="68"/>
      <c r="K101" s="68"/>
      <c r="L101" s="68"/>
      <c r="M101" s="68"/>
      <c r="N101" s="68"/>
      <c r="O101" s="68">
        <v>50</v>
      </c>
      <c r="P101" s="74">
        <v>94</v>
      </c>
      <c r="Q101" s="49"/>
      <c r="R101" s="160"/>
      <c r="S101" s="7"/>
      <c r="T101" s="200"/>
    </row>
    <row r="102" spans="1:117" s="6" customFormat="1">
      <c r="A102" s="71" t="s">
        <v>269</v>
      </c>
      <c r="B102" s="71" t="s">
        <v>114</v>
      </c>
      <c r="C102" s="118" t="s">
        <v>168</v>
      </c>
      <c r="D102" s="49">
        <f>E102+F102</f>
        <v>72</v>
      </c>
      <c r="E102" s="49"/>
      <c r="F102" s="187">
        <f t="shared" si="37"/>
        <v>72</v>
      </c>
      <c r="G102" s="69"/>
      <c r="H102" s="49"/>
      <c r="I102" s="73"/>
      <c r="J102" s="68"/>
      <c r="K102" s="68"/>
      <c r="L102" s="68"/>
      <c r="M102" s="68"/>
      <c r="N102" s="68"/>
      <c r="O102" s="68"/>
      <c r="P102" s="74">
        <v>72</v>
      </c>
      <c r="Q102" s="49"/>
      <c r="R102" s="160"/>
      <c r="S102" s="7"/>
      <c r="T102" s="200"/>
    </row>
    <row r="103" spans="1:117" s="7" customFormat="1">
      <c r="A103" s="70" t="s">
        <v>270</v>
      </c>
      <c r="B103" s="76" t="s">
        <v>115</v>
      </c>
      <c r="C103" s="118" t="s">
        <v>168</v>
      </c>
      <c r="D103" s="49">
        <f>E103+F103</f>
        <v>108</v>
      </c>
      <c r="E103" s="49"/>
      <c r="F103" s="187">
        <f t="shared" si="37"/>
        <v>108</v>
      </c>
      <c r="G103" s="69"/>
      <c r="H103" s="49"/>
      <c r="I103" s="203"/>
      <c r="J103" s="68"/>
      <c r="K103" s="79"/>
      <c r="L103" s="68"/>
      <c r="M103" s="79"/>
      <c r="N103" s="68"/>
      <c r="O103" s="68"/>
      <c r="P103" s="126">
        <v>108</v>
      </c>
      <c r="Q103" s="49"/>
      <c r="T103" s="200"/>
      <c r="U103" s="6"/>
      <c r="V103" s="6"/>
      <c r="W103" s="6"/>
      <c r="X103" s="6"/>
      <c r="Y103" s="6"/>
      <c r="Z103" s="6"/>
      <c r="AA103" s="6"/>
      <c r="AB103" s="6"/>
      <c r="AC103" s="6"/>
      <c r="AD103" s="6"/>
      <c r="AE103" s="6"/>
      <c r="AF103" s="6"/>
      <c r="AG103" s="6"/>
      <c r="AH103" s="6"/>
      <c r="AI103" s="6"/>
      <c r="AJ103" s="6"/>
      <c r="AK103" s="6"/>
      <c r="AL103" s="6"/>
      <c r="AM103" s="6"/>
      <c r="AN103" s="6"/>
      <c r="AO103" s="6"/>
      <c r="AP103" s="6"/>
      <c r="AQ103" s="6"/>
      <c r="AR103" s="6"/>
      <c r="AS103" s="6"/>
      <c r="AT103" s="6"/>
      <c r="AU103" s="6"/>
      <c r="AV103" s="6"/>
      <c r="AW103" s="6"/>
      <c r="AX103" s="6"/>
      <c r="AY103" s="6"/>
      <c r="AZ103" s="6"/>
      <c r="BA103" s="6"/>
      <c r="BB103" s="6"/>
      <c r="BC103" s="6"/>
      <c r="BD103" s="6"/>
      <c r="BE103" s="6"/>
      <c r="BF103" s="6"/>
      <c r="BG103" s="6"/>
      <c r="BH103" s="6"/>
      <c r="BI103" s="6"/>
      <c r="BJ103" s="6"/>
      <c r="BK103" s="6"/>
      <c r="BL103" s="6"/>
      <c r="BM103" s="6"/>
      <c r="BN103" s="6"/>
      <c r="BO103" s="6"/>
      <c r="BP103" s="6"/>
      <c r="BQ103" s="6"/>
      <c r="BR103" s="6"/>
      <c r="BS103" s="6"/>
      <c r="BT103" s="6"/>
      <c r="BU103" s="6"/>
      <c r="BV103" s="6"/>
      <c r="BW103" s="6"/>
      <c r="BX103" s="6"/>
      <c r="BY103" s="6"/>
      <c r="BZ103" s="6"/>
      <c r="CA103" s="6"/>
      <c r="CB103" s="6"/>
      <c r="CC103" s="6"/>
      <c r="CD103" s="6"/>
      <c r="CE103" s="6"/>
      <c r="CF103" s="6"/>
      <c r="CG103" s="6"/>
      <c r="CH103" s="6"/>
      <c r="CI103" s="6"/>
      <c r="CJ103" s="6"/>
      <c r="CK103" s="6"/>
      <c r="CL103" s="6"/>
      <c r="CM103" s="6"/>
      <c r="CN103" s="6"/>
      <c r="CO103" s="6"/>
      <c r="CP103" s="6"/>
      <c r="CQ103" s="6"/>
      <c r="CR103" s="6"/>
      <c r="CS103" s="6"/>
      <c r="CT103" s="6"/>
      <c r="CU103" s="6"/>
      <c r="CV103" s="6"/>
      <c r="CW103" s="6"/>
      <c r="CX103" s="6"/>
      <c r="CY103" s="6"/>
      <c r="CZ103" s="6"/>
      <c r="DA103" s="6"/>
      <c r="DB103" s="6"/>
      <c r="DC103" s="6"/>
      <c r="DD103" s="6"/>
      <c r="DE103" s="6"/>
      <c r="DF103" s="6"/>
      <c r="DG103" s="6"/>
      <c r="DH103" s="6"/>
      <c r="DI103" s="6"/>
      <c r="DJ103" s="6"/>
      <c r="DK103" s="6"/>
      <c r="DL103" s="6"/>
      <c r="DM103" s="6"/>
    </row>
    <row r="104" spans="1:117" s="6" customFormat="1" ht="9.9499999999999993" customHeight="1">
      <c r="A104" s="102"/>
      <c r="B104" s="103" t="s">
        <v>64</v>
      </c>
      <c r="C104" s="140" t="s">
        <v>299</v>
      </c>
      <c r="D104" s="108">
        <f>D9+D25+D34+D39</f>
        <v>9140</v>
      </c>
      <c r="E104" s="108">
        <f>E9+E25+E34+E39</f>
        <v>2516</v>
      </c>
      <c r="F104" s="108">
        <f>F9+F25+F34+F39</f>
        <v>6624</v>
      </c>
      <c r="G104" s="108" t="e">
        <f>G25+G34+G39</f>
        <v>#REF!</v>
      </c>
      <c r="H104" s="108">
        <f>H9+H25+H34+H39</f>
        <v>2376</v>
      </c>
      <c r="I104" s="108">
        <v>60</v>
      </c>
      <c r="J104" s="108">
        <f>J9+J39</f>
        <v>576</v>
      </c>
      <c r="K104" s="108">
        <f>K9+K39</f>
        <v>828</v>
      </c>
      <c r="L104" s="104">
        <f>L25+L34+L39+L9</f>
        <v>576</v>
      </c>
      <c r="M104" s="104">
        <f t="shared" ref="M104:S104" si="38">M25+M34+M39+M9</f>
        <v>864</v>
      </c>
      <c r="N104" s="104">
        <f t="shared" si="38"/>
        <v>576</v>
      </c>
      <c r="O104" s="104">
        <f t="shared" si="38"/>
        <v>828</v>
      </c>
      <c r="P104" s="104">
        <f t="shared" si="38"/>
        <v>576</v>
      </c>
      <c r="Q104" s="104">
        <f t="shared" si="38"/>
        <v>828</v>
      </c>
      <c r="R104" s="104">
        <f t="shared" si="38"/>
        <v>576</v>
      </c>
      <c r="S104" s="104">
        <f t="shared" si="38"/>
        <v>396</v>
      </c>
      <c r="T104" s="200"/>
    </row>
    <row r="105" spans="1:117" s="6" customFormat="1" ht="9.9499999999999993" customHeight="1">
      <c r="A105" s="102"/>
      <c r="B105" s="103" t="s">
        <v>170</v>
      </c>
      <c r="C105" s="121"/>
      <c r="D105" s="104"/>
      <c r="E105" s="105"/>
      <c r="F105" s="105"/>
      <c r="G105" s="104"/>
      <c r="H105" s="104"/>
      <c r="I105" s="104"/>
      <c r="J105" s="106">
        <f t="shared" ref="J105:S105" si="39">J104/J7</f>
        <v>36</v>
      </c>
      <c r="K105" s="106">
        <f t="shared" si="39"/>
        <v>36</v>
      </c>
      <c r="L105" s="106">
        <f t="shared" si="39"/>
        <v>36</v>
      </c>
      <c r="M105" s="106">
        <f t="shared" si="39"/>
        <v>36</v>
      </c>
      <c r="N105" s="106">
        <f t="shared" si="39"/>
        <v>36</v>
      </c>
      <c r="O105" s="106">
        <f t="shared" si="39"/>
        <v>36</v>
      </c>
      <c r="P105" s="106">
        <f t="shared" si="39"/>
        <v>36</v>
      </c>
      <c r="Q105" s="106">
        <f t="shared" si="39"/>
        <v>36</v>
      </c>
      <c r="R105" s="106">
        <f t="shared" si="39"/>
        <v>36</v>
      </c>
      <c r="S105" s="106">
        <f t="shared" si="39"/>
        <v>36</v>
      </c>
      <c r="T105" s="200"/>
    </row>
    <row r="106" spans="1:117" s="6" customFormat="1" ht="12">
      <c r="A106" s="85" t="s">
        <v>148</v>
      </c>
      <c r="B106" s="100" t="s">
        <v>184</v>
      </c>
      <c r="C106" s="252" t="s">
        <v>168</v>
      </c>
      <c r="D106" s="49"/>
      <c r="E106" s="82"/>
      <c r="F106" s="82"/>
      <c r="G106" s="69"/>
      <c r="H106" s="72"/>
      <c r="I106" s="73"/>
      <c r="J106" s="173"/>
      <c r="K106" s="173"/>
      <c r="L106" s="68"/>
      <c r="M106" s="68"/>
      <c r="N106" s="68"/>
      <c r="O106" s="68"/>
      <c r="P106" s="68"/>
      <c r="Q106" s="7"/>
      <c r="R106" s="7"/>
      <c r="S106" s="49" t="s">
        <v>271</v>
      </c>
      <c r="T106" s="200"/>
    </row>
    <row r="107" spans="1:117" s="6" customFormat="1" ht="12">
      <c r="A107" s="85" t="s">
        <v>149</v>
      </c>
      <c r="B107" s="101" t="s">
        <v>150</v>
      </c>
      <c r="C107" s="90"/>
      <c r="D107" s="49"/>
      <c r="E107" s="49"/>
      <c r="F107" s="49"/>
      <c r="G107" s="69"/>
      <c r="H107" s="72"/>
      <c r="I107" s="49"/>
      <c r="J107" s="68"/>
      <c r="K107" s="68"/>
      <c r="L107" s="68"/>
      <c r="M107" s="68"/>
      <c r="N107" s="68"/>
      <c r="O107" s="68"/>
      <c r="P107" s="68"/>
      <c r="Q107" s="7"/>
      <c r="R107" s="7"/>
      <c r="S107" s="49" t="s">
        <v>116</v>
      </c>
      <c r="T107" s="200"/>
    </row>
    <row r="108" spans="1:117" s="6" customFormat="1" ht="18.600000000000001" customHeight="1">
      <c r="A108" s="391" t="s">
        <v>297</v>
      </c>
      <c r="B108" s="392"/>
      <c r="C108" s="392"/>
      <c r="D108" s="393"/>
      <c r="E108" s="48"/>
      <c r="F108" s="394" t="s">
        <v>64</v>
      </c>
      <c r="G108" s="374" t="s">
        <v>151</v>
      </c>
      <c r="H108" s="375"/>
      <c r="I108" s="376"/>
      <c r="J108" s="230">
        <v>576</v>
      </c>
      <c r="K108" s="230">
        <v>838</v>
      </c>
      <c r="L108" s="34">
        <v>504</v>
      </c>
      <c r="M108" s="34">
        <v>576</v>
      </c>
      <c r="N108" s="34">
        <v>576</v>
      </c>
      <c r="O108" s="34">
        <v>540</v>
      </c>
      <c r="P108" s="34">
        <v>396</v>
      </c>
      <c r="Q108" s="34">
        <v>720</v>
      </c>
      <c r="R108" s="34">
        <v>576</v>
      </c>
      <c r="S108" s="34">
        <v>252</v>
      </c>
      <c r="T108" s="200"/>
      <c r="U108" s="200"/>
      <c r="V108" s="200"/>
      <c r="W108" s="200"/>
    </row>
    <row r="109" spans="1:117" s="6" customFormat="1" ht="19.149999999999999" customHeight="1">
      <c r="A109" s="400" t="s">
        <v>150</v>
      </c>
      <c r="B109" s="401"/>
      <c r="C109" s="401"/>
      <c r="D109" s="402"/>
      <c r="E109" s="51"/>
      <c r="F109" s="395"/>
      <c r="G109" s="374" t="s">
        <v>152</v>
      </c>
      <c r="H109" s="375"/>
      <c r="I109" s="376"/>
      <c r="J109" s="136">
        <f>J68+J74+J82+J87+J102</f>
        <v>0</v>
      </c>
      <c r="K109" s="136">
        <f>K68+K74+K82+K87+K102</f>
        <v>0</v>
      </c>
      <c r="L109" s="137">
        <v>72</v>
      </c>
      <c r="M109" s="137">
        <f>M68+M74+M82+M87+M93</f>
        <v>144</v>
      </c>
      <c r="N109" s="136">
        <f>N68+N74+N82+N88+N102</f>
        <v>0</v>
      </c>
      <c r="O109" s="137">
        <v>144</v>
      </c>
      <c r="P109" s="137">
        <v>72</v>
      </c>
      <c r="Q109" s="137">
        <v>36</v>
      </c>
      <c r="R109" s="137">
        <v>0</v>
      </c>
      <c r="S109" s="137">
        <v>72</v>
      </c>
      <c r="T109" s="67"/>
      <c r="U109" s="200"/>
      <c r="V109" s="200"/>
      <c r="W109" s="200"/>
    </row>
    <row r="110" spans="1:117" ht="24" customHeight="1">
      <c r="A110" s="397" t="s">
        <v>206</v>
      </c>
      <c r="B110" s="398"/>
      <c r="C110" s="398"/>
      <c r="D110" s="399"/>
      <c r="E110" s="46"/>
      <c r="F110" s="395"/>
      <c r="G110" s="374" t="s">
        <v>188</v>
      </c>
      <c r="H110" s="375"/>
      <c r="I110" s="376"/>
      <c r="J110" s="136">
        <f>J69+J75+J83+J89+J103</f>
        <v>0</v>
      </c>
      <c r="K110" s="136">
        <f>K69+K75+K83+K89+K103</f>
        <v>0</v>
      </c>
      <c r="L110" s="136">
        <f>L69+L75+L83+L89+L103</f>
        <v>0</v>
      </c>
      <c r="M110" s="136">
        <v>144</v>
      </c>
      <c r="N110" s="136">
        <f>N69+N75+N83+N89+N103</f>
        <v>0</v>
      </c>
      <c r="O110" s="136">
        <v>144</v>
      </c>
      <c r="P110" s="136">
        <f>P69+P75+P83+P89+P103</f>
        <v>108</v>
      </c>
      <c r="Q110" s="136">
        <v>72</v>
      </c>
      <c r="R110" s="136">
        <v>0</v>
      </c>
      <c r="S110" s="136">
        <v>72</v>
      </c>
    </row>
    <row r="111" spans="1:117" ht="19.149999999999999" customHeight="1">
      <c r="A111" s="115"/>
      <c r="B111" s="116"/>
      <c r="C111" s="116"/>
      <c r="D111" s="117"/>
      <c r="E111" s="46"/>
      <c r="F111" s="395"/>
      <c r="G111" s="131"/>
      <c r="H111" s="375" t="s">
        <v>189</v>
      </c>
      <c r="I111" s="376"/>
      <c r="J111" s="169"/>
      <c r="K111" s="169"/>
      <c r="L111" s="135"/>
      <c r="M111" s="135"/>
      <c r="N111" s="135"/>
      <c r="O111" s="135"/>
      <c r="P111" s="135"/>
      <c r="Q111" s="136"/>
      <c r="R111" s="161"/>
      <c r="S111" s="136">
        <v>288</v>
      </c>
    </row>
    <row r="112" spans="1:117">
      <c r="A112" s="371" t="s">
        <v>171</v>
      </c>
      <c r="B112" s="372"/>
      <c r="C112" s="372"/>
      <c r="D112" s="373"/>
      <c r="E112" s="46"/>
      <c r="F112" s="395"/>
      <c r="G112" s="374" t="s">
        <v>153</v>
      </c>
      <c r="H112" s="375"/>
      <c r="I112" s="376"/>
      <c r="J112" s="244">
        <v>1</v>
      </c>
      <c r="K112" s="244">
        <v>4</v>
      </c>
      <c r="L112" s="139">
        <v>0</v>
      </c>
      <c r="M112" s="139">
        <v>4</v>
      </c>
      <c r="N112" s="139">
        <v>1</v>
      </c>
      <c r="O112" s="250">
        <v>7</v>
      </c>
      <c r="P112" s="139">
        <v>4</v>
      </c>
      <c r="Q112" s="139">
        <v>3</v>
      </c>
      <c r="R112" s="139">
        <v>1</v>
      </c>
      <c r="S112" s="139">
        <v>5</v>
      </c>
    </row>
    <row r="113" spans="1:19" ht="13.15" customHeight="1">
      <c r="A113" s="371" t="s">
        <v>183</v>
      </c>
      <c r="B113" s="372"/>
      <c r="C113" s="372"/>
      <c r="D113" s="373"/>
      <c r="E113" s="46"/>
      <c r="F113" s="395"/>
      <c r="G113" s="374" t="s">
        <v>155</v>
      </c>
      <c r="H113" s="375"/>
      <c r="I113" s="376"/>
      <c r="J113" s="244">
        <v>1</v>
      </c>
      <c r="K113" s="244">
        <v>8</v>
      </c>
      <c r="L113" s="139">
        <v>3</v>
      </c>
      <c r="M113" s="139">
        <v>3</v>
      </c>
      <c r="N113" s="139">
        <v>2</v>
      </c>
      <c r="O113" s="139">
        <v>6</v>
      </c>
      <c r="P113" s="139">
        <v>3</v>
      </c>
      <c r="Q113" s="139">
        <v>7</v>
      </c>
      <c r="R113" s="139">
        <v>3</v>
      </c>
      <c r="S113" s="139">
        <v>6</v>
      </c>
    </row>
    <row r="114" spans="1:19">
      <c r="A114" s="386" t="s">
        <v>182</v>
      </c>
      <c r="B114" s="387"/>
      <c r="C114" s="387"/>
      <c r="D114" s="388"/>
      <c r="E114" s="47"/>
      <c r="F114" s="396"/>
      <c r="G114" s="374" t="s">
        <v>154</v>
      </c>
      <c r="H114" s="375"/>
      <c r="I114" s="376"/>
      <c r="J114" s="244">
        <v>1</v>
      </c>
      <c r="K114" s="244">
        <v>0</v>
      </c>
      <c r="L114" s="139">
        <v>1</v>
      </c>
      <c r="M114" s="139">
        <v>1</v>
      </c>
      <c r="N114" s="139">
        <v>1</v>
      </c>
      <c r="O114" s="139">
        <v>1</v>
      </c>
      <c r="P114" s="139">
        <v>1</v>
      </c>
      <c r="Q114" s="139">
        <v>1</v>
      </c>
      <c r="R114" s="139">
        <v>1</v>
      </c>
      <c r="S114" s="139">
        <v>0</v>
      </c>
    </row>
    <row r="117" spans="1:19">
      <c r="B117" s="52" t="s">
        <v>172</v>
      </c>
      <c r="C117" s="223">
        <v>0.58620000000000005</v>
      </c>
    </row>
  </sheetData>
  <mergeCells count="37">
    <mergeCell ref="L4:M4"/>
    <mergeCell ref="I64:I65"/>
    <mergeCell ref="A1:S1"/>
    <mergeCell ref="J2:S3"/>
    <mergeCell ref="G4:I4"/>
    <mergeCell ref="A2:A7"/>
    <mergeCell ref="B2:B7"/>
    <mergeCell ref="C2:C7"/>
    <mergeCell ref="D2:I2"/>
    <mergeCell ref="D3:D7"/>
    <mergeCell ref="E3:E7"/>
    <mergeCell ref="F3:I3"/>
    <mergeCell ref="F4:F7"/>
    <mergeCell ref="P4:Q4"/>
    <mergeCell ref="R4:S4"/>
    <mergeCell ref="N4:O4"/>
    <mergeCell ref="A114:D114"/>
    <mergeCell ref="G114:I114"/>
    <mergeCell ref="A24:B24"/>
    <mergeCell ref="A108:D108"/>
    <mergeCell ref="F108:F114"/>
    <mergeCell ref="A110:D110"/>
    <mergeCell ref="G110:I110"/>
    <mergeCell ref="A112:D112"/>
    <mergeCell ref="G112:I112"/>
    <mergeCell ref="G108:I108"/>
    <mergeCell ref="A109:D109"/>
    <mergeCell ref="G109:I109"/>
    <mergeCell ref="C26:C27"/>
    <mergeCell ref="J4:K4"/>
    <mergeCell ref="I5:I7"/>
    <mergeCell ref="A113:D113"/>
    <mergeCell ref="G113:I113"/>
    <mergeCell ref="H111:I111"/>
    <mergeCell ref="G5:G7"/>
    <mergeCell ref="H5:H7"/>
    <mergeCell ref="C50:C54"/>
  </mergeCells>
  <phoneticPr fontId="2" type="noConversion"/>
  <pageMargins left="0.31496062992125984" right="0.27559055118110237" top="0.35433070866141736" bottom="0.35433070866141736" header="0.31496062992125984" footer="0.31496062992125984"/>
  <pageSetup paperSize="8" scale="91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tabSelected="1" workbookViewId="0"/>
  </sheetViews>
  <sheetFormatPr defaultRowHeight="12.7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3</vt:i4>
      </vt:variant>
      <vt:variant>
        <vt:lpstr>Именованные диапазоны</vt:lpstr>
      </vt:variant>
      <vt:variant>
        <vt:i4>1</vt:i4>
      </vt:variant>
    </vt:vector>
  </HeadingPairs>
  <TitlesOfParts>
    <vt:vector size="4" baseType="lpstr">
      <vt:lpstr>График (без общ практики)</vt:lpstr>
      <vt:lpstr>2 План УП </vt:lpstr>
      <vt:lpstr>титул</vt:lpstr>
      <vt:lpstr>'2 План УП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*</dc:creator>
  <cp:lastModifiedBy>Пермикина Оксана</cp:lastModifiedBy>
  <cp:lastPrinted>2013-08-13T01:49:33Z</cp:lastPrinted>
  <dcterms:created xsi:type="dcterms:W3CDTF">2000-06-29T10:31:41Z</dcterms:created>
  <dcterms:modified xsi:type="dcterms:W3CDTF">2018-03-16T02:54:17Z</dcterms:modified>
</cp:coreProperties>
</file>