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20" yWindow="450" windowWidth="19320" windowHeight="11355" tabRatio="599" firstSheet="1" activeTab="3"/>
  </bookViews>
  <sheets>
    <sheet name="КУГ 1 курс 2011-12г" sheetId="10" r:id="rId1"/>
    <sheet name="График" sheetId="4" r:id="rId2"/>
    <sheet name="2 План УП " sheetId="12" r:id="rId3"/>
    <sheet name="Титул" sheetId="13" r:id="rId4"/>
  </sheets>
  <definedNames>
    <definedName name="_ftn1" localSheetId="0">'КУГ 1 курс 2011-12г'!$B$131</definedName>
    <definedName name="_ftnref1" localSheetId="0">'КУГ 1 курс 2011-12г'!$AE$1</definedName>
    <definedName name="_xlnm.Print_Titles" localSheetId="2">'2 План УП '!$2:$8</definedName>
    <definedName name="_xlnm.Print_Area" localSheetId="2">'2 План УП '!$A$1:$R$90</definedName>
    <definedName name="_xlnm.Print_Area" localSheetId="1">График!$A$1:$CS$55</definedName>
  </definedNames>
  <calcPr calcId="125725" refMode="R1C1"/>
</workbook>
</file>

<file path=xl/calcChain.xml><?xml version="1.0" encoding="utf-8"?>
<calcChain xmlns="http://schemas.openxmlformats.org/spreadsheetml/2006/main">
  <c r="D65" i="12"/>
  <c r="D52"/>
  <c r="D48"/>
  <c r="D33"/>
  <c r="E33"/>
  <c r="E31"/>
  <c r="E30"/>
  <c r="F67"/>
  <c r="D67" s="1"/>
  <c r="F66"/>
  <c r="F62"/>
  <c r="F63"/>
  <c r="F64"/>
  <c r="F58"/>
  <c r="F59"/>
  <c r="F50"/>
  <c r="F51"/>
  <c r="F49"/>
  <c r="F54"/>
  <c r="F55"/>
  <c r="F53"/>
  <c r="F35"/>
  <c r="F36"/>
  <c r="F37"/>
  <c r="F38"/>
  <c r="F39"/>
  <c r="F40"/>
  <c r="F41"/>
  <c r="F42"/>
  <c r="F46"/>
  <c r="F47"/>
  <c r="F45"/>
  <c r="E45" s="1"/>
  <c r="D45" s="1"/>
  <c r="D44" s="1"/>
  <c r="D46"/>
  <c r="D47"/>
  <c r="D26"/>
  <c r="D27"/>
  <c r="D28"/>
  <c r="D25"/>
  <c r="D31"/>
  <c r="D30"/>
  <c r="E66"/>
  <c r="D66" s="1"/>
  <c r="E61"/>
  <c r="D61" s="1"/>
  <c r="D60" s="1"/>
  <c r="E53"/>
  <c r="D53" s="1"/>
  <c r="E49"/>
  <c r="E35"/>
  <c r="D35" s="1"/>
  <c r="E36"/>
  <c r="D36" s="1"/>
  <c r="E37"/>
  <c r="D37" s="1"/>
  <c r="E38"/>
  <c r="D38" s="1"/>
  <c r="E39"/>
  <c r="D39" s="1"/>
  <c r="E40"/>
  <c r="D40" s="1"/>
  <c r="E41"/>
  <c r="D41" s="1"/>
  <c r="E42"/>
  <c r="D42" s="1"/>
  <c r="P56"/>
  <c r="G33"/>
  <c r="H33"/>
  <c r="I33"/>
  <c r="J33"/>
  <c r="K33"/>
  <c r="L33"/>
  <c r="M33"/>
  <c r="N33"/>
  <c r="O33"/>
  <c r="P33"/>
  <c r="Q33"/>
  <c r="G38"/>
  <c r="F56"/>
  <c r="D55"/>
  <c r="D51"/>
  <c r="F34"/>
  <c r="F26"/>
  <c r="F27"/>
  <c r="F28"/>
  <c r="F22"/>
  <c r="F23"/>
  <c r="F21"/>
  <c r="D21" s="1"/>
  <c r="F12"/>
  <c r="F13"/>
  <c r="D13" s="1"/>
  <c r="F14"/>
  <c r="F15"/>
  <c r="D15" s="1"/>
  <c r="F16"/>
  <c r="F17"/>
  <c r="D17" s="1"/>
  <c r="F18"/>
  <c r="D18" s="1"/>
  <c r="F19"/>
  <c r="D19" s="1"/>
  <c r="F11"/>
  <c r="D11" s="1"/>
  <c r="G9"/>
  <c r="H9"/>
  <c r="O9"/>
  <c r="P9"/>
  <c r="G65"/>
  <c r="H65"/>
  <c r="I65"/>
  <c r="J65"/>
  <c r="K65"/>
  <c r="L65"/>
  <c r="M65"/>
  <c r="N65"/>
  <c r="O65"/>
  <c r="P65"/>
  <c r="Q65"/>
  <c r="G60"/>
  <c r="H60"/>
  <c r="I60"/>
  <c r="J60"/>
  <c r="K60"/>
  <c r="L60"/>
  <c r="M60"/>
  <c r="N60"/>
  <c r="O60"/>
  <c r="P60"/>
  <c r="Q60"/>
  <c r="G56"/>
  <c r="H56"/>
  <c r="I56"/>
  <c r="J56"/>
  <c r="K56"/>
  <c r="L56"/>
  <c r="M56"/>
  <c r="N56"/>
  <c r="O56"/>
  <c r="Q56"/>
  <c r="H52"/>
  <c r="I52"/>
  <c r="J52"/>
  <c r="K52"/>
  <c r="L52"/>
  <c r="M52"/>
  <c r="N52"/>
  <c r="O52"/>
  <c r="P52"/>
  <c r="Q52"/>
  <c r="H48"/>
  <c r="I48"/>
  <c r="J48"/>
  <c r="K48"/>
  <c r="L48"/>
  <c r="M48"/>
  <c r="N48"/>
  <c r="O48"/>
  <c r="P48"/>
  <c r="Q48"/>
  <c r="P43"/>
  <c r="H44"/>
  <c r="I44"/>
  <c r="J44"/>
  <c r="J43" s="1"/>
  <c r="K44"/>
  <c r="L44"/>
  <c r="M44"/>
  <c r="N44"/>
  <c r="O44"/>
  <c r="P44"/>
  <c r="CR19" i="4"/>
  <c r="CR16"/>
  <c r="CR17"/>
  <c r="CR18"/>
  <c r="CJ21"/>
  <c r="CK21"/>
  <c r="CL21"/>
  <c r="CM21"/>
  <c r="CN21"/>
  <c r="CO21"/>
  <c r="CP21"/>
  <c r="CQ21"/>
  <c r="E10" i="12"/>
  <c r="E9" s="1"/>
  <c r="G10"/>
  <c r="H10"/>
  <c r="I10"/>
  <c r="I9" s="1"/>
  <c r="J10"/>
  <c r="K10"/>
  <c r="L10"/>
  <c r="M10"/>
  <c r="N10"/>
  <c r="N9" s="1"/>
  <c r="O10"/>
  <c r="P10"/>
  <c r="Q10"/>
  <c r="Q9" s="1"/>
  <c r="E20"/>
  <c r="G20"/>
  <c r="H20"/>
  <c r="I20"/>
  <c r="J20"/>
  <c r="K20"/>
  <c r="L20"/>
  <c r="L9" s="1"/>
  <c r="M20"/>
  <c r="M9" s="1"/>
  <c r="N20"/>
  <c r="O20"/>
  <c r="P20"/>
  <c r="Q20"/>
  <c r="H24"/>
  <c r="I24"/>
  <c r="J24"/>
  <c r="K24"/>
  <c r="L24"/>
  <c r="M24"/>
  <c r="N24"/>
  <c r="O24"/>
  <c r="P24"/>
  <c r="Q24"/>
  <c r="E29"/>
  <c r="H29"/>
  <c r="I29"/>
  <c r="J29"/>
  <c r="K29"/>
  <c r="L29"/>
  <c r="M29"/>
  <c r="N29"/>
  <c r="O29"/>
  <c r="P29"/>
  <c r="Q29"/>
  <c r="Q44"/>
  <c r="G55"/>
  <c r="G34"/>
  <c r="D12"/>
  <c r="D14"/>
  <c r="D16"/>
  <c r="D22"/>
  <c r="D23"/>
  <c r="G46"/>
  <c r="G51"/>
  <c r="G54"/>
  <c r="G52" s="1"/>
  <c r="G49"/>
  <c r="G48" s="1"/>
  <c r="G45"/>
  <c r="G44" s="1"/>
  <c r="AK30" i="10"/>
  <c r="AL30"/>
  <c r="AM30"/>
  <c r="AN30"/>
  <c r="AO30"/>
  <c r="AP30"/>
  <c r="AQ30"/>
  <c r="AR30"/>
  <c r="AS30"/>
  <c r="AT30"/>
  <c r="AU30"/>
  <c r="AV30"/>
  <c r="AV10"/>
  <c r="BK11"/>
  <c r="BK12"/>
  <c r="BK13"/>
  <c r="BK14"/>
  <c r="BK15"/>
  <c r="BK16"/>
  <c r="BK17"/>
  <c r="BK18"/>
  <c r="BK19"/>
  <c r="BK20"/>
  <c r="BK21"/>
  <c r="BK22"/>
  <c r="BK23"/>
  <c r="BK24"/>
  <c r="BK25"/>
  <c r="BK26"/>
  <c r="BK27"/>
  <c r="BK28"/>
  <c r="BK31"/>
  <c r="BK32"/>
  <c r="BK33"/>
  <c r="BK34"/>
  <c r="BK35"/>
  <c r="BK36"/>
  <c r="BJ11"/>
  <c r="BL11" s="1"/>
  <c r="BJ12"/>
  <c r="BL12" s="1"/>
  <c r="BJ13"/>
  <c r="BL13" s="1"/>
  <c r="BJ14"/>
  <c r="BL14" s="1"/>
  <c r="BJ15"/>
  <c r="BL15" s="1"/>
  <c r="BJ16"/>
  <c r="BL16" s="1"/>
  <c r="BJ17"/>
  <c r="BL17" s="1"/>
  <c r="BJ18"/>
  <c r="BJ19"/>
  <c r="BL19" s="1"/>
  <c r="BJ20"/>
  <c r="BL20" s="1"/>
  <c r="BJ21"/>
  <c r="BL21" s="1"/>
  <c r="BJ22"/>
  <c r="BL22" s="1"/>
  <c r="BJ23"/>
  <c r="BL23" s="1"/>
  <c r="BJ24"/>
  <c r="BL24" s="1"/>
  <c r="BJ25"/>
  <c r="BL25" s="1"/>
  <c r="BJ26"/>
  <c r="BL26" s="1"/>
  <c r="BJ27"/>
  <c r="BL27" s="1"/>
  <c r="BJ28"/>
  <c r="BL28" s="1"/>
  <c r="BJ31"/>
  <c r="BL31" s="1"/>
  <c r="BJ32"/>
  <c r="BJ33"/>
  <c r="BL33" s="1"/>
  <c r="BJ34"/>
  <c r="BL34" s="1"/>
  <c r="BJ35"/>
  <c r="BL35" s="1"/>
  <c r="BJ36"/>
  <c r="BL36" s="1"/>
  <c r="AV29"/>
  <c r="F29"/>
  <c r="V30"/>
  <c r="V29"/>
  <c r="V10"/>
  <c r="V9"/>
  <c r="AV9"/>
  <c r="AV7" s="1"/>
  <c r="AV95" s="1"/>
  <c r="Z30"/>
  <c r="AA30"/>
  <c r="AB30"/>
  <c r="AC30"/>
  <c r="AD30"/>
  <c r="AD8" s="1"/>
  <c r="AD96" s="1"/>
  <c r="AE30"/>
  <c r="AF30"/>
  <c r="AG30"/>
  <c r="AH30"/>
  <c r="AH8" s="1"/>
  <c r="AH96" s="1"/>
  <c r="AI30"/>
  <c r="AJ30"/>
  <c r="F30"/>
  <c r="G30"/>
  <c r="H30"/>
  <c r="I30"/>
  <c r="J30"/>
  <c r="K30"/>
  <c r="L30"/>
  <c r="M30"/>
  <c r="N30"/>
  <c r="O30"/>
  <c r="P30"/>
  <c r="Q30"/>
  <c r="R30"/>
  <c r="S30"/>
  <c r="T30"/>
  <c r="U30"/>
  <c r="Z10"/>
  <c r="AA10"/>
  <c r="AA8" s="1"/>
  <c r="AA96" s="1"/>
  <c r="AB10"/>
  <c r="AB8"/>
  <c r="AB96" s="1"/>
  <c r="AC10"/>
  <c r="AC8" s="1"/>
  <c r="AC96" s="1"/>
  <c r="AD10"/>
  <c r="AE10"/>
  <c r="AE8" s="1"/>
  <c r="AE96" s="1"/>
  <c r="AF10"/>
  <c r="AF8"/>
  <c r="AF96" s="1"/>
  <c r="AG10"/>
  <c r="AG8" s="1"/>
  <c r="AG96" s="1"/>
  <c r="AH10"/>
  <c r="AI10"/>
  <c r="AI8" s="1"/>
  <c r="AI96" s="1"/>
  <c r="AJ10"/>
  <c r="AJ8"/>
  <c r="AJ96" s="1"/>
  <c r="AK10"/>
  <c r="AK8" s="1"/>
  <c r="AK96" s="1"/>
  <c r="AL10"/>
  <c r="AL8"/>
  <c r="AL96" s="1"/>
  <c r="AM10"/>
  <c r="AM8" s="1"/>
  <c r="AM96" s="1"/>
  <c r="AN10"/>
  <c r="AN8"/>
  <c r="AN96" s="1"/>
  <c r="AO10"/>
  <c r="AO8" s="1"/>
  <c r="AO96" s="1"/>
  <c r="AP10"/>
  <c r="AP8"/>
  <c r="AP96" s="1"/>
  <c r="AQ10"/>
  <c r="AQ8" s="1"/>
  <c r="AQ96" s="1"/>
  <c r="AR10"/>
  <c r="AR8"/>
  <c r="AR96" s="1"/>
  <c r="AS10"/>
  <c r="AS8" s="1"/>
  <c r="AS96" s="1"/>
  <c r="AT10"/>
  <c r="AT8"/>
  <c r="AT96" s="1"/>
  <c r="AU10"/>
  <c r="AU8" s="1"/>
  <c r="AU96" s="1"/>
  <c r="F10"/>
  <c r="F8"/>
  <c r="F96" s="1"/>
  <c r="G10"/>
  <c r="G8" s="1"/>
  <c r="H10"/>
  <c r="H8" s="1"/>
  <c r="H96" s="1"/>
  <c r="I10"/>
  <c r="I8" s="1"/>
  <c r="I96" s="1"/>
  <c r="J10"/>
  <c r="J8" s="1"/>
  <c r="J96" s="1"/>
  <c r="K10"/>
  <c r="K8" s="1"/>
  <c r="K96" s="1"/>
  <c r="L10"/>
  <c r="L8" s="1"/>
  <c r="L96" s="1"/>
  <c r="M10"/>
  <c r="M8" s="1"/>
  <c r="M96" s="1"/>
  <c r="N10"/>
  <c r="N8" s="1"/>
  <c r="N96" s="1"/>
  <c r="O10"/>
  <c r="O8" s="1"/>
  <c r="O96" s="1"/>
  <c r="P10"/>
  <c r="P8" s="1"/>
  <c r="P96" s="1"/>
  <c r="Q10"/>
  <c r="Q8" s="1"/>
  <c r="Q96" s="1"/>
  <c r="R10"/>
  <c r="R8" s="1"/>
  <c r="R96" s="1"/>
  <c r="S10"/>
  <c r="S8" s="1"/>
  <c r="S96" s="1"/>
  <c r="T10"/>
  <c r="T8" s="1"/>
  <c r="T96" s="1"/>
  <c r="U10"/>
  <c r="U8" s="1"/>
  <c r="U96" s="1"/>
  <c r="AU29"/>
  <c r="AT29"/>
  <c r="AS29"/>
  <c r="AR29"/>
  <c r="AQ29"/>
  <c r="AP29"/>
  <c r="AP7" s="1"/>
  <c r="AP95" s="1"/>
  <c r="AP97" s="1"/>
  <c r="AO29"/>
  <c r="AN29"/>
  <c r="AM29"/>
  <c r="AL29"/>
  <c r="AK29"/>
  <c r="AJ29"/>
  <c r="AI29"/>
  <c r="AH29"/>
  <c r="AH7" s="1"/>
  <c r="AH95" s="1"/>
  <c r="AG29"/>
  <c r="AF29"/>
  <c r="AE29"/>
  <c r="AD29"/>
  <c r="AC29"/>
  <c r="AB29"/>
  <c r="AA29"/>
  <c r="Z29"/>
  <c r="G29"/>
  <c r="H29"/>
  <c r="I29"/>
  <c r="J29"/>
  <c r="K29"/>
  <c r="L29"/>
  <c r="M29"/>
  <c r="N29"/>
  <c r="O29"/>
  <c r="P29"/>
  <c r="Q29"/>
  <c r="R29"/>
  <c r="S29"/>
  <c r="T29"/>
  <c r="U29"/>
  <c r="AU9"/>
  <c r="AU7" s="1"/>
  <c r="AU95" s="1"/>
  <c r="AT9"/>
  <c r="AS9"/>
  <c r="AS7" s="1"/>
  <c r="AS95" s="1"/>
  <c r="AR9"/>
  <c r="AR7" s="1"/>
  <c r="AR95" s="1"/>
  <c r="AR97" s="1"/>
  <c r="AQ9"/>
  <c r="AQ7" s="1"/>
  <c r="AQ95" s="1"/>
  <c r="AP9"/>
  <c r="AO9"/>
  <c r="AO7" s="1"/>
  <c r="AO95" s="1"/>
  <c r="AN9"/>
  <c r="AN7" s="1"/>
  <c r="AN95" s="1"/>
  <c r="AM9"/>
  <c r="AM7" s="1"/>
  <c r="AM95" s="1"/>
  <c r="AL9"/>
  <c r="AL7" s="1"/>
  <c r="AL95" s="1"/>
  <c r="AL97" s="1"/>
  <c r="AK9"/>
  <c r="AK7" s="1"/>
  <c r="AK95" s="1"/>
  <c r="AJ9"/>
  <c r="AJ7" s="1"/>
  <c r="AJ95" s="1"/>
  <c r="AI9"/>
  <c r="AI7" s="1"/>
  <c r="AI95" s="1"/>
  <c r="AH9"/>
  <c r="AG9"/>
  <c r="AG7" s="1"/>
  <c r="AG95" s="1"/>
  <c r="AF9"/>
  <c r="AF7" s="1"/>
  <c r="AF95" s="1"/>
  <c r="AF97" s="1"/>
  <c r="AE9"/>
  <c r="AD9"/>
  <c r="AC9"/>
  <c r="AC7"/>
  <c r="AC95" s="1"/>
  <c r="AB9"/>
  <c r="AB7" s="1"/>
  <c r="AB95" s="1"/>
  <c r="AA9"/>
  <c r="Z9"/>
  <c r="U9"/>
  <c r="U7" s="1"/>
  <c r="U95" s="1"/>
  <c r="U97" s="1"/>
  <c r="T9"/>
  <c r="T7" s="1"/>
  <c r="T95" s="1"/>
  <c r="S9"/>
  <c r="S7"/>
  <c r="S95" s="1"/>
  <c r="R9"/>
  <c r="R7" s="1"/>
  <c r="R95" s="1"/>
  <c r="Q9"/>
  <c r="P9"/>
  <c r="P7" s="1"/>
  <c r="P95" s="1"/>
  <c r="P97" s="1"/>
  <c r="O9"/>
  <c r="O7"/>
  <c r="O95" s="1"/>
  <c r="N9"/>
  <c r="M9"/>
  <c r="L9"/>
  <c r="L7"/>
  <c r="L95" s="1"/>
  <c r="L97" s="1"/>
  <c r="K9"/>
  <c r="K7" s="1"/>
  <c r="K95" s="1"/>
  <c r="J9"/>
  <c r="I9"/>
  <c r="I7"/>
  <c r="I95" s="1"/>
  <c r="H9"/>
  <c r="H7" s="1"/>
  <c r="H95" s="1"/>
  <c r="H97" s="1"/>
  <c r="G9"/>
  <c r="G7" s="1"/>
  <c r="G95" s="1"/>
  <c r="G25" i="12"/>
  <c r="G24" s="1"/>
  <c r="G27"/>
  <c r="G28"/>
  <c r="G26"/>
  <c r="G31"/>
  <c r="G36"/>
  <c r="G39"/>
  <c r="G41"/>
  <c r="G30"/>
  <c r="G29" s="1"/>
  <c r="G35"/>
  <c r="G37"/>
  <c r="G40"/>
  <c r="F7" i="10"/>
  <c r="F95" s="1"/>
  <c r="F29" i="12"/>
  <c r="E24"/>
  <c r="E57" l="1"/>
  <c r="P32"/>
  <c r="P72" s="1"/>
  <c r="P73" s="1"/>
  <c r="M43"/>
  <c r="M32" s="1"/>
  <c r="M72" s="1"/>
  <c r="M73" s="1"/>
  <c r="F33"/>
  <c r="F10"/>
  <c r="E52"/>
  <c r="AH97" i="10"/>
  <c r="G43" i="12"/>
  <c r="G32" s="1"/>
  <c r="G72" s="1"/>
  <c r="AO97" i="10"/>
  <c r="AU97"/>
  <c r="Z7"/>
  <c r="Z95" s="1"/>
  <c r="AG97"/>
  <c r="AV8"/>
  <c r="AV96" s="1"/>
  <c r="AV97" s="1"/>
  <c r="L43" i="12"/>
  <c r="L32" s="1"/>
  <c r="L72" s="1"/>
  <c r="L73" s="1"/>
  <c r="F60"/>
  <c r="M7" i="10"/>
  <c r="M95" s="1"/>
  <c r="M97" s="1"/>
  <c r="AA7"/>
  <c r="AA95" s="1"/>
  <c r="AA97" s="1"/>
  <c r="AD7"/>
  <c r="AD95" s="1"/>
  <c r="AD97" s="1"/>
  <c r="AN97"/>
  <c r="V7"/>
  <c r="V95" s="1"/>
  <c r="BJ29"/>
  <c r="BL29" s="1"/>
  <c r="O43" i="12"/>
  <c r="O32" s="1"/>
  <c r="O72" s="1"/>
  <c r="O73" s="1"/>
  <c r="F52"/>
  <c r="AC97" i="10"/>
  <c r="AI97"/>
  <c r="BJ30"/>
  <c r="BK30"/>
  <c r="BJ10"/>
  <c r="S97"/>
  <c r="BK29"/>
  <c r="BK10"/>
  <c r="BL32"/>
  <c r="BL18"/>
  <c r="E60" i="12"/>
  <c r="J7" i="10"/>
  <c r="J95" s="1"/>
  <c r="J97" s="1"/>
  <c r="CH21" i="4"/>
  <c r="N7" i="10"/>
  <c r="N95" s="1"/>
  <c r="N97" s="1"/>
  <c r="Q7"/>
  <c r="Q95" s="1"/>
  <c r="Q97" s="1"/>
  <c r="AB97"/>
  <c r="AE7"/>
  <c r="AE95" s="1"/>
  <c r="AE97" s="1"/>
  <c r="AT7"/>
  <c r="AT95" s="1"/>
  <c r="AT97" s="1"/>
  <c r="V8"/>
  <c r="V96" s="1"/>
  <c r="F24" i="12"/>
  <c r="J32"/>
  <c r="K9"/>
  <c r="J9"/>
  <c r="J72" s="1"/>
  <c r="J73" s="1"/>
  <c r="F65"/>
  <c r="D54"/>
  <c r="F48"/>
  <c r="F44"/>
  <c r="E44"/>
  <c r="D29"/>
  <c r="D24"/>
  <c r="F20"/>
  <c r="F9" s="1"/>
  <c r="D20"/>
  <c r="Q43"/>
  <c r="Q32" s="1"/>
  <c r="Q72" s="1"/>
  <c r="Q73" s="1"/>
  <c r="N43"/>
  <c r="N32" s="1"/>
  <c r="N72" s="1"/>
  <c r="N73" s="1"/>
  <c r="H43"/>
  <c r="H32" s="1"/>
  <c r="H72" s="1"/>
  <c r="K43"/>
  <c r="K32" s="1"/>
  <c r="I32"/>
  <c r="I72" s="1"/>
  <c r="G96" i="10"/>
  <c r="G97"/>
  <c r="F97"/>
  <c r="I97"/>
  <c r="K97"/>
  <c r="R97"/>
  <c r="T97"/>
  <c r="AK97"/>
  <c r="AM97"/>
  <c r="AQ97"/>
  <c r="AS97"/>
  <c r="BK7"/>
  <c r="O97"/>
  <c r="AJ97"/>
  <c r="D10" i="12"/>
  <c r="CR21" i="4"/>
  <c r="BJ9" i="10"/>
  <c r="Z8"/>
  <c r="E34" i="12"/>
  <c r="E65"/>
  <c r="BK9" i="10"/>
  <c r="E56" i="12" l="1"/>
  <c r="D57"/>
  <c r="D56" s="1"/>
  <c r="D43" s="1"/>
  <c r="D32" s="1"/>
  <c r="BJ7" i="10"/>
  <c r="BJ8"/>
  <c r="V97"/>
  <c r="BL30"/>
  <c r="BL10"/>
  <c r="K72" i="12"/>
  <c r="K73" s="1"/>
  <c r="F43"/>
  <c r="F32" s="1"/>
  <c r="F72" s="1"/>
  <c r="E48"/>
  <c r="D49"/>
  <c r="D34"/>
  <c r="D9"/>
  <c r="BL7" i="10"/>
  <c r="BK8"/>
  <c r="BL8" s="1"/>
  <c r="Z96"/>
  <c r="Z97" s="1"/>
  <c r="BL9"/>
  <c r="E43" i="12" l="1"/>
  <c r="D72"/>
  <c r="E32" l="1"/>
  <c r="E72" s="1"/>
</calcChain>
</file>

<file path=xl/sharedStrings.xml><?xml version="1.0" encoding="utf-8"?>
<sst xmlns="http://schemas.openxmlformats.org/spreadsheetml/2006/main" count="593" uniqueCount="333">
  <si>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</si>
  <si>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</si>
  <si>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</si>
  <si>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</si>
  <si>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</si>
  <si>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</si>
  <si>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</si>
  <si>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</si>
  <si>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</si>
  <si>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</si>
  <si>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</si>
  <si>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</si>
  <si>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КУРСЫ</t>
  </si>
  <si>
    <t>каникулы</t>
  </si>
  <si>
    <t>Всего недель</t>
  </si>
  <si>
    <t>8      14</t>
  </si>
  <si>
    <t>22     28</t>
  </si>
  <si>
    <t>13     19</t>
  </si>
  <si>
    <t>20     26</t>
  </si>
  <si>
    <t>15     21</t>
  </si>
  <si>
    <t>12      18</t>
  </si>
  <si>
    <t>15      21</t>
  </si>
  <si>
    <t>22      28</t>
  </si>
  <si>
    <t>17      23</t>
  </si>
  <si>
    <t>недель</t>
  </si>
  <si>
    <t>часов</t>
  </si>
  <si>
    <t>по спец</t>
  </si>
  <si>
    <t>преддип</t>
  </si>
  <si>
    <t>Теор. обучен.</t>
  </si>
  <si>
    <t>учебн.</t>
  </si>
  <si>
    <t>Произ. практика</t>
  </si>
  <si>
    <t>курс</t>
  </si>
  <si>
    <t>1     7</t>
  </si>
  <si>
    <t>24      30</t>
  </si>
  <si>
    <t>6     12</t>
  </si>
  <si>
    <t>27.10 – 02.11</t>
  </si>
  <si>
    <t>29.09  - 05.10</t>
  </si>
  <si>
    <t>3       9</t>
  </si>
  <si>
    <t>1        7</t>
  </si>
  <si>
    <t>29.12 – 04.01</t>
  </si>
  <si>
    <t>5      11</t>
  </si>
  <si>
    <t>19     25</t>
  </si>
  <si>
    <t>26.01 – 01.02</t>
  </si>
  <si>
    <t>2      8</t>
  </si>
  <si>
    <t>9     15</t>
  </si>
  <si>
    <t>16      22</t>
  </si>
  <si>
    <t>23.02 – 01.03</t>
  </si>
  <si>
    <t>9       15</t>
  </si>
  <si>
    <t>23      29</t>
  </si>
  <si>
    <t>30.03 - 05.04</t>
  </si>
  <si>
    <t>13      19</t>
  </si>
  <si>
    <t>20      26</t>
  </si>
  <si>
    <t>27.04 – 03.05</t>
  </si>
  <si>
    <t>4        10</t>
  </si>
  <si>
    <t>11    17</t>
  </si>
  <si>
    <t>25    31</t>
  </si>
  <si>
    <t>1       7</t>
  </si>
  <si>
    <t>8       14</t>
  </si>
  <si>
    <t>29.06 - 05.07</t>
  </si>
  <si>
    <t>6         12</t>
  </si>
  <si>
    <t>27.07 – 02.08</t>
  </si>
  <si>
    <t>10    16</t>
  </si>
  <si>
    <t>24      31</t>
  </si>
  <si>
    <t>Индекс</t>
  </si>
  <si>
    <t>Всего</t>
  </si>
  <si>
    <t>ОГСЭ.01</t>
  </si>
  <si>
    <t>ОГСЭ.03</t>
  </si>
  <si>
    <t>Иностранный язык</t>
  </si>
  <si>
    <t>Физическая культура</t>
  </si>
  <si>
    <t>ЕН.01</t>
  </si>
  <si>
    <t>ОГСЭ.00</t>
  </si>
  <si>
    <t>ЕН.00</t>
  </si>
  <si>
    <t>ОГСЭ.02</t>
  </si>
  <si>
    <t>10      16</t>
  </si>
  <si>
    <t>пп</t>
  </si>
  <si>
    <t>Условные обозначения:</t>
  </si>
  <si>
    <t>-теоретическое обучение</t>
  </si>
  <si>
    <t>-практика по профилю специальности</t>
  </si>
  <si>
    <t>-промежуточная аттестация</t>
  </si>
  <si>
    <t>-каникулы</t>
  </si>
  <si>
    <t>-практика преддипломная</t>
  </si>
  <si>
    <t>Основы философии</t>
  </si>
  <si>
    <t>Русский язык и культура речи</t>
  </si>
  <si>
    <t>ОГСЭ.04</t>
  </si>
  <si>
    <t>ОГСЭ.05</t>
  </si>
  <si>
    <t>Математика</t>
  </si>
  <si>
    <t>Информатика</t>
  </si>
  <si>
    <t>ЕН.02</t>
  </si>
  <si>
    <t>Техническая механика</t>
  </si>
  <si>
    <t>Электротехника и электроника</t>
  </si>
  <si>
    <t>Материаловедение</t>
  </si>
  <si>
    <t>Метрология, стандартизация и сертификация</t>
  </si>
  <si>
    <t>Инженерная графика</t>
  </si>
  <si>
    <t>Безопасность жизнедеятельности</t>
  </si>
  <si>
    <t>Охрана труда</t>
  </si>
  <si>
    <t>пс</t>
  </si>
  <si>
    <t>18    24</t>
  </si>
  <si>
    <t>Экз.сессии, нед</t>
  </si>
  <si>
    <t>История</t>
  </si>
  <si>
    <t>П.00</t>
  </si>
  <si>
    <t>Профессиональный цикл</t>
  </si>
  <si>
    <t>ОП.00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</si>
  <si>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</si>
  <si>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</si>
  <si>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</si>
  <si>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</si>
  <si>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</si>
  <si>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</si>
  <si>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</si>
  <si>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</si>
  <si>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</si>
  <si>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ПМ.00</t>
  </si>
  <si>
    <t>Профессиональные модули</t>
  </si>
  <si>
    <t>ПМ.01</t>
  </si>
  <si>
    <t>ПМ.02</t>
  </si>
  <si>
    <t>ПМ.03</t>
  </si>
  <si>
    <t>Учебная практика</t>
  </si>
  <si>
    <t>Защита ВКР</t>
  </si>
  <si>
    <t>ПМ.04</t>
  </si>
  <si>
    <t>Выполнение работ по одной или нескольким профессиям рабочих, должностям служащих (слесарь по ремонту автомобилей)</t>
  </si>
  <si>
    <t>Выполнение работ по одной или нескольким профессиям рабочих, должностям служащих (водитель автомобиля)</t>
  </si>
  <si>
    <t>ОП.10</t>
  </si>
  <si>
    <t>Экономика организации</t>
  </si>
  <si>
    <t>ОП.11</t>
  </si>
  <si>
    <t>-защита ВКР</t>
  </si>
  <si>
    <t>-подготовкак ВКР</t>
  </si>
  <si>
    <t>подготовка ВКР</t>
  </si>
  <si>
    <t>Автотранспортное право</t>
  </si>
  <si>
    <t>ОП.12</t>
  </si>
  <si>
    <t>1 курс</t>
  </si>
  <si>
    <t>2 курс</t>
  </si>
  <si>
    <t>3 курс</t>
  </si>
  <si>
    <t>4 курс</t>
  </si>
  <si>
    <t>нед.</t>
  </si>
  <si>
    <t>Базовые учебные предметы</t>
  </si>
  <si>
    <t xml:space="preserve">Русский язык </t>
  </si>
  <si>
    <t>Литература</t>
  </si>
  <si>
    <t>Обществознание (включая экономику и право)</t>
  </si>
  <si>
    <t>Химия</t>
  </si>
  <si>
    <t>Биология</t>
  </si>
  <si>
    <t>Основы безопасности жизнедеятельности</t>
  </si>
  <si>
    <t>Профильные учебные предметы</t>
  </si>
  <si>
    <t>Информатика и ИКТ</t>
  </si>
  <si>
    <t>Физика</t>
  </si>
  <si>
    <t>Наименование циклов, разделов, дисциплин, профессиональных модулей, МДК, практик</t>
  </si>
  <si>
    <t>Формы промежуточной аттестации</t>
  </si>
  <si>
    <t>Учебная нагрузка обучающихся (час)</t>
  </si>
  <si>
    <t>Обязательная аудиторная</t>
  </si>
  <si>
    <t>занятий в подгруппах (лаб. и прак. занятий)</t>
  </si>
  <si>
    <t>курсовых работ (проектов)</t>
  </si>
  <si>
    <t>1 сем.</t>
  </si>
  <si>
    <t>2 сем.</t>
  </si>
  <si>
    <t>3 сем.</t>
  </si>
  <si>
    <t>4 сем.</t>
  </si>
  <si>
    <t>5 сем.</t>
  </si>
  <si>
    <t>6 сем.</t>
  </si>
  <si>
    <t>7 сем.</t>
  </si>
  <si>
    <t>8 сем.</t>
  </si>
  <si>
    <t>О.00</t>
  </si>
  <si>
    <t>Общеобразовательный   цикл</t>
  </si>
  <si>
    <t>ОДБ.00</t>
  </si>
  <si>
    <t>ОДБ.01</t>
  </si>
  <si>
    <t>ОДБ.02</t>
  </si>
  <si>
    <t>ОДБ.03</t>
  </si>
  <si>
    <t>ОДБ.04</t>
  </si>
  <si>
    <t>ОДБ.05</t>
  </si>
  <si>
    <t>ОДБ.06</t>
  </si>
  <si>
    <t>ОДБ.07</t>
  </si>
  <si>
    <t>ОДБ.08</t>
  </si>
  <si>
    <t>ОДБ.09</t>
  </si>
  <si>
    <t>ОДП.00</t>
  </si>
  <si>
    <t>ОДП.10</t>
  </si>
  <si>
    <t>ОДП.11</t>
  </si>
  <si>
    <t>ОДП 12</t>
  </si>
  <si>
    <t>Общий гуманитарный и социально-экономический цикл</t>
  </si>
  <si>
    <t>Математический и общий естественнонаучный цикл</t>
  </si>
  <si>
    <t>Общепрофессиональный цикл</t>
  </si>
  <si>
    <t>МДК.01.01</t>
  </si>
  <si>
    <t>МДК.01.02</t>
  </si>
  <si>
    <t>УП.01</t>
  </si>
  <si>
    <t>ПП.01</t>
  </si>
  <si>
    <t>МДК.02.01</t>
  </si>
  <si>
    <t>УП.02</t>
  </si>
  <si>
    <t>ПП.02</t>
  </si>
  <si>
    <t xml:space="preserve"> Диагностирование и ремонт системы питания автомобиля</t>
  </si>
  <si>
    <t>МДК.03.01.</t>
  </si>
  <si>
    <t>Обслуживание и ремонт автобусов</t>
  </si>
  <si>
    <t>МДК.03.02.</t>
  </si>
  <si>
    <t>Диагностика инжекторных двигателей</t>
  </si>
  <si>
    <t>МДК.03.03.</t>
  </si>
  <si>
    <t>Обслуживание и ремонт электрооборудования автомобилей</t>
  </si>
  <si>
    <t>МДК.03.04.</t>
  </si>
  <si>
    <t xml:space="preserve"> СЛ, СТ, Т</t>
  </si>
  <si>
    <t>УП.03</t>
  </si>
  <si>
    <t>УП.04</t>
  </si>
  <si>
    <t xml:space="preserve"> Вождение</t>
  </si>
  <si>
    <t>ПДП</t>
  </si>
  <si>
    <t>ГИА</t>
  </si>
  <si>
    <t>Государственная итоговая аттестация</t>
  </si>
  <si>
    <t>дисциплин и МДК</t>
  </si>
  <si>
    <t>учебной практики</t>
  </si>
  <si>
    <t>экзаменов</t>
  </si>
  <si>
    <t>зачётов</t>
  </si>
  <si>
    <t>дифф. зачётов</t>
  </si>
  <si>
    <t>Правила безопасности дорожного движения</t>
  </si>
  <si>
    <t>Правовое обеспечение профессиональной деятельности</t>
  </si>
  <si>
    <t>Информационные технологии в профессиональной деятельности</t>
  </si>
  <si>
    <t>Техническое обслуживание и ремонт автотранспорта</t>
  </si>
  <si>
    <t>Устройство автомобилей</t>
  </si>
  <si>
    <t>Техническое обслуживание и ремонт автомобильного транспорта</t>
  </si>
  <si>
    <t>ДМ, ТО, ТК</t>
  </si>
  <si>
    <t>Управление коллективом исполнителей</t>
  </si>
  <si>
    <t>Организация деятельности коллектива исполнителей</t>
  </si>
  <si>
    <t xml:space="preserve"> ПС</t>
  </si>
  <si>
    <t>Курс</t>
  </si>
  <si>
    <t>обяз. уч.</t>
  </si>
  <si>
    <t>сам. р. с.</t>
  </si>
  <si>
    <t>Вид учебной нагрузки</t>
  </si>
  <si>
    <t>Порядковые номера недель учебного года</t>
  </si>
  <si>
    <t>Номера календарных недель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</si>
  <si>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</si>
  <si>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</si>
  <si>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</si>
  <si>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</si>
  <si>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</si>
  <si>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</si>
  <si>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</si>
  <si>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</si>
  <si>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</si>
  <si>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</si>
  <si>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29 авг.- 4 сен.</t>
  </si>
  <si>
    <t>26 сен. - 2 окт.</t>
  </si>
  <si>
    <t>Сентябрь</t>
  </si>
  <si>
    <t>Всего часов  неделю</t>
  </si>
  <si>
    <t>Всего час.  неделю обязательной учебной нагрузки</t>
  </si>
  <si>
    <t>Всего час.  неделю самостоятельной работы студента</t>
  </si>
  <si>
    <t>Октябрь</t>
  </si>
  <si>
    <t>Ноябрь</t>
  </si>
  <si>
    <t>31 окт.-6 нояб.</t>
  </si>
  <si>
    <t>28 нояб.-4 дек.</t>
  </si>
  <si>
    <t>Декабрь</t>
  </si>
  <si>
    <t>26 дек.-1 янв.</t>
  </si>
  <si>
    <t>Январь</t>
  </si>
  <si>
    <t>30 янв.-5 фев.</t>
  </si>
  <si>
    <t>Февраль</t>
  </si>
  <si>
    <t>27 фев.-4 мар.</t>
  </si>
  <si>
    <t>Март</t>
  </si>
  <si>
    <t>26 мар.-1 апр.</t>
  </si>
  <si>
    <t>Апрель</t>
  </si>
  <si>
    <t>30 апр.-6 мая</t>
  </si>
  <si>
    <t>Май</t>
  </si>
  <si>
    <t>28 мая-3 июн.</t>
  </si>
  <si>
    <t>Июнь</t>
  </si>
  <si>
    <t>25 июн.-1 июл.</t>
  </si>
  <si>
    <t>Июль</t>
  </si>
  <si>
    <t>30 июл.-5 авг.</t>
  </si>
  <si>
    <t>Август</t>
  </si>
  <si>
    <t>27 авг.-2 сен.</t>
  </si>
  <si>
    <t>без1курса</t>
  </si>
  <si>
    <t>ПМ.05</t>
  </si>
  <si>
    <t>МДК.03.01</t>
  </si>
  <si>
    <t>20</t>
  </si>
  <si>
    <t>Наименование циклов,  дисциплин, профессиональных модулей, МДК, практик</t>
  </si>
  <si>
    <t xml:space="preserve">максимальная </t>
  </si>
  <si>
    <t>всего занятий</t>
  </si>
  <si>
    <t>дз</t>
  </si>
  <si>
    <t>6 нед</t>
  </si>
  <si>
    <t>4 нед</t>
  </si>
  <si>
    <t>Недельная нагрузка, час</t>
  </si>
  <si>
    <t>э</t>
  </si>
  <si>
    <t>1.Программа базовой подготовки</t>
  </si>
  <si>
    <t>уч</t>
  </si>
  <si>
    <t>-учебная практика</t>
  </si>
  <si>
    <t>Производственная практика (по профилю специальности)</t>
  </si>
  <si>
    <t>Выполнение работ по профессии 18511 Слесарь по ремонту автомобилей</t>
  </si>
  <si>
    <t>Технология выполнения общеслесарных работ</t>
  </si>
  <si>
    <t>ПП.03</t>
  </si>
  <si>
    <t>Теоретические и практические основы вождения автомобиля</t>
  </si>
  <si>
    <t>Производственная практика (преддипломная)</t>
  </si>
  <si>
    <t>лаб. и прак. Занятий</t>
  </si>
  <si>
    <t>производств. практики</t>
  </si>
  <si>
    <t>преддипломн. практики</t>
  </si>
  <si>
    <t>1.1. Дипломный проект</t>
  </si>
  <si>
    <t>Выполнение дипломного проекта с 18.05 по 14.06 (всего 4 нед.)</t>
  </si>
  <si>
    <t>Защита дипломного проекта с 15.06 по 27.06 (всего 2 нед.)</t>
  </si>
  <si>
    <t>-/2/-</t>
  </si>
  <si>
    <t>з,з,з,з,з,дз</t>
  </si>
  <si>
    <t>-,э</t>
  </si>
  <si>
    <t>Распределение  обязательной (аудиторной) нагрузки по курсам и семестрам/триместрам (час. в семестр/триместр)</t>
  </si>
  <si>
    <t>самостоятельная учебная работа</t>
  </si>
  <si>
    <t>8</t>
  </si>
  <si>
    <t>ПО=</t>
  </si>
  <si>
    <t>УП.05</t>
  </si>
  <si>
    <t>э(к)</t>
  </si>
  <si>
    <t>МДК.05.01</t>
  </si>
  <si>
    <t>-,дз,-,дз,-,дз</t>
  </si>
  <si>
    <t>ПП.05</t>
  </si>
  <si>
    <t>МДК.04.01</t>
  </si>
  <si>
    <t>-,дз</t>
  </si>
  <si>
    <t>-/-/4</t>
  </si>
  <si>
    <t>Базовые дисциплины</t>
  </si>
  <si>
    <t>Профильные дисциплины</t>
  </si>
  <si>
    <t xml:space="preserve">3. План учебного процесса </t>
  </si>
  <si>
    <t>Общепрофессиональные дисциплины</t>
  </si>
  <si>
    <t>п</t>
  </si>
  <si>
    <t>Выполнение работ по профессии 11442 Водитель автомобиля</t>
  </si>
  <si>
    <t>Эксплуатация транспортного электрооборудования и автоматики</t>
  </si>
  <si>
    <t>Конструкция, техническое обслуживание и ремонт
транспортного электрооборудования и автоматики</t>
  </si>
  <si>
    <t>Организация работы подразделения организации и управление ею</t>
  </si>
  <si>
    <t>Участие в конструкторско-технологической работе</t>
  </si>
  <si>
    <t>Участие в разработке технологических процессов производства и ремонта изделий транспортного электрооборудования и автоматики</t>
  </si>
  <si>
    <t>Проведение диагностирования транспортного электрооборудования и автоматики</t>
  </si>
  <si>
    <t>Диагностирование деталей, узлов, изделий и систем транспортного электрооборудования и автоматики</t>
  </si>
  <si>
    <t>ПМ.06</t>
  </si>
  <si>
    <t>МДК.06.01.</t>
  </si>
  <si>
    <t>Введение в специальность</t>
  </si>
  <si>
    <t>ПП.04</t>
  </si>
  <si>
    <t>-,э,-,э</t>
  </si>
  <si>
    <t>з,дз</t>
  </si>
  <si>
    <t>- ,э</t>
  </si>
  <si>
    <t>з</t>
  </si>
  <si>
    <t>-,-, э</t>
  </si>
  <si>
    <t>-/11/12</t>
  </si>
  <si>
    <t>1/6/2</t>
  </si>
  <si>
    <t>1/17/14</t>
  </si>
  <si>
    <t>5/6/-</t>
  </si>
  <si>
    <t>начало второго семестра</t>
  </si>
  <si>
    <t>УП.06</t>
  </si>
  <si>
    <t>э,э</t>
  </si>
  <si>
    <t>1/8/2</t>
  </si>
  <si>
    <t>1/8/6</t>
  </si>
  <si>
    <t>7/33/20</t>
  </si>
  <si>
    <r>
      <t xml:space="preserve">Консультации </t>
    </r>
    <r>
      <rPr>
        <sz val="8"/>
        <rFont val="Arial Cyr"/>
        <family val="2"/>
        <charset val="204"/>
      </rPr>
      <t>4 часа на одного обучающегося, на каждый учебный год</t>
    </r>
  </si>
</sst>
</file>

<file path=xl/styles.xml><?xml version="1.0" encoding="utf-8"?>
<styleSheet xmlns="http://schemas.openxmlformats.org/spreadsheetml/2006/main">
  <numFmts count="1">
    <numFmt numFmtId="164" formatCode="0.0"/>
  </numFmts>
  <fonts count="26">
    <font>
      <sz val="10"/>
      <name val="Arial Cyr"/>
      <charset val="204"/>
    </font>
    <font>
      <b/>
      <sz val="7"/>
      <name val="Times New Roman"/>
      <family val="1"/>
    </font>
    <font>
      <sz val="8"/>
      <name val="Arial Cyr"/>
      <charset val="204"/>
    </font>
    <font>
      <sz val="7"/>
      <name val="Times New Roman"/>
      <family val="1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sz val="7"/>
      <name val="Arial Cyr"/>
      <charset val="204"/>
    </font>
    <font>
      <sz val="7"/>
      <name val="Arial Cyr"/>
      <family val="2"/>
      <charset val="204"/>
    </font>
    <font>
      <b/>
      <sz val="7"/>
      <name val="Arial Cyr"/>
      <family val="2"/>
      <charset val="204"/>
    </font>
    <font>
      <sz val="9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sz val="8"/>
      <name val="Arial Cyr"/>
      <charset val="204"/>
    </font>
    <font>
      <sz val="7"/>
      <name val="Times New Roman"/>
      <family val="1"/>
      <charset val="204"/>
    </font>
    <font>
      <b/>
      <sz val="7"/>
      <color indexed="10"/>
      <name val="Times New Roman"/>
      <family val="1"/>
    </font>
    <font>
      <b/>
      <sz val="10"/>
      <name val="Arial Cyr"/>
      <charset val="204"/>
    </font>
    <font>
      <sz val="8"/>
      <color indexed="8"/>
      <name val="Arial Cyr"/>
      <charset val="204"/>
    </font>
    <font>
      <sz val="9"/>
      <name val="Arial Cyr"/>
      <charset val="204"/>
    </font>
    <font>
      <b/>
      <sz val="12"/>
      <name val="Arial Cyr"/>
      <charset val="204"/>
    </font>
    <font>
      <sz val="10"/>
      <name val="Arial Cyr"/>
      <family val="2"/>
      <charset val="204"/>
    </font>
    <font>
      <b/>
      <sz val="9"/>
      <name val="Arial Cyr"/>
      <charset val="204"/>
    </font>
    <font>
      <b/>
      <sz val="9"/>
      <name val="Arial Cyr"/>
      <family val="2"/>
      <charset val="204"/>
    </font>
    <font>
      <b/>
      <sz val="7"/>
      <name val="Times New Roman"/>
      <family val="1"/>
      <charset val="204"/>
    </font>
    <font>
      <b/>
      <sz val="10"/>
      <name val="Arial Cyr"/>
      <family val="2"/>
      <charset val="204"/>
    </font>
    <font>
      <b/>
      <sz val="12"/>
      <name val="Arial Cyr"/>
      <family val="2"/>
      <charset val="204"/>
    </font>
    <font>
      <sz val="8"/>
      <color rgb="FF0070C0"/>
      <name val="Arial Cyr"/>
      <family val="2"/>
      <charset val="204"/>
    </font>
    <font>
      <sz val="8"/>
      <color rgb="FF0070C0"/>
      <name val="Arial Cyr"/>
      <charset val="204"/>
    </font>
  </fonts>
  <fills count="22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8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Border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Border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5" fillId="0" borderId="0" xfId="0" applyFont="1"/>
    <xf numFmtId="0" fontId="1" fillId="0" borderId="1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6" fillId="0" borderId="1" xfId="0" applyFont="1" applyBorder="1"/>
    <xf numFmtId="0" fontId="6" fillId="0" borderId="0" xfId="0" applyFont="1"/>
    <xf numFmtId="0" fontId="6" fillId="0" borderId="1" xfId="0" applyFont="1" applyBorder="1" applyAlignment="1">
      <alignment horizontal="center" vertical="center" textRotation="90" wrapText="1"/>
    </xf>
    <xf numFmtId="0" fontId="6" fillId="0" borderId="0" xfId="0" applyFont="1" applyAlignment="1">
      <alignment vertical="top"/>
    </xf>
    <xf numFmtId="0" fontId="7" fillId="0" borderId="0" xfId="0" applyFont="1"/>
    <xf numFmtId="0" fontId="7" fillId="0" borderId="0" xfId="0" applyFont="1" applyAlignment="1">
      <alignment vertical="top"/>
    </xf>
    <xf numFmtId="0" fontId="7" fillId="0" borderId="1" xfId="0" applyFont="1" applyBorder="1" applyAlignment="1">
      <alignment vertical="top"/>
    </xf>
    <xf numFmtId="49" fontId="7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49" fontId="7" fillId="5" borderId="1" xfId="0" applyNumberFormat="1" applyFont="1" applyFill="1" applyBorder="1" applyAlignment="1">
      <alignment vertical="center"/>
    </xf>
    <xf numFmtId="0" fontId="7" fillId="5" borderId="1" xfId="0" applyFont="1" applyFill="1" applyBorder="1" applyAlignment="1">
      <alignment vertical="top"/>
    </xf>
    <xf numFmtId="164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5" fillId="6" borderId="3" xfId="0" applyFont="1" applyFill="1" applyBorder="1" applyAlignment="1">
      <alignment horizontal="left" vertical="center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3" borderId="1" xfId="0" applyFont="1" applyFill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49" fontId="7" fillId="5" borderId="9" xfId="0" applyNumberFormat="1" applyFont="1" applyFill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/>
    <xf numFmtId="0" fontId="0" fillId="2" borderId="1" xfId="0" applyFill="1" applyBorder="1"/>
    <xf numFmtId="0" fontId="5" fillId="5" borderId="1" xfId="0" applyFont="1" applyFill="1" applyBorder="1" applyAlignment="1">
      <alignment horizontal="left" vertical="center" wrapText="1"/>
    </xf>
    <xf numFmtId="49" fontId="7" fillId="6" borderId="0" xfId="0" applyNumberFormat="1" applyFont="1" applyFill="1" applyBorder="1" applyAlignment="1">
      <alignment horizontal="center" vertical="center"/>
    </xf>
    <xf numFmtId="1" fontId="2" fillId="0" borderId="0" xfId="0" applyNumberFormat="1" applyFont="1"/>
    <xf numFmtId="0" fontId="4" fillId="0" borderId="10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textRotation="90"/>
    </xf>
    <xf numFmtId="0" fontId="6" fillId="7" borderId="1" xfId="0" applyFont="1" applyFill="1" applyBorder="1"/>
    <xf numFmtId="0" fontId="0" fillId="7" borderId="1" xfId="0" applyFill="1" applyBorder="1"/>
    <xf numFmtId="0" fontId="6" fillId="8" borderId="1" xfId="0" applyFont="1" applyFill="1" applyBorder="1"/>
    <xf numFmtId="0" fontId="0" fillId="8" borderId="1" xfId="0" applyFill="1" applyBorder="1"/>
    <xf numFmtId="0" fontId="10" fillId="7" borderId="1" xfId="0" applyFont="1" applyFill="1" applyBorder="1" applyAlignment="1">
      <alignment horizontal="left" vertical="center" wrapText="1"/>
    </xf>
    <xf numFmtId="0" fontId="5" fillId="7" borderId="2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2" fillId="0" borderId="9" xfId="0" applyFont="1" applyBorder="1" applyAlignment="1">
      <alignment vertical="center" textRotation="90"/>
    </xf>
    <xf numFmtId="0" fontId="0" fillId="0" borderId="0" xfId="0" applyBorder="1" applyAlignment="1">
      <alignment horizontal="center"/>
    </xf>
    <xf numFmtId="0" fontId="0" fillId="0" borderId="5" xfId="0" applyBorder="1" applyAlignment="1"/>
    <xf numFmtId="0" fontId="0" fillId="0" borderId="11" xfId="0" applyBorder="1" applyAlignment="1"/>
    <xf numFmtId="0" fontId="0" fillId="0" borderId="8" xfId="0" applyBorder="1" applyAlignment="1"/>
    <xf numFmtId="0" fontId="14" fillId="0" borderId="1" xfId="0" applyFont="1" applyBorder="1"/>
    <xf numFmtId="0" fontId="14" fillId="3" borderId="1" xfId="0" applyFont="1" applyFill="1" applyBorder="1"/>
    <xf numFmtId="0" fontId="0" fillId="3" borderId="1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/>
    <xf numFmtId="0" fontId="0" fillId="6" borderId="1" xfId="0" applyFill="1" applyBorder="1"/>
    <xf numFmtId="0" fontId="14" fillId="6" borderId="1" xfId="0" applyFont="1" applyFill="1" applyBorder="1"/>
    <xf numFmtId="0" fontId="14" fillId="2" borderId="1" xfId="0" applyFont="1" applyFill="1" applyBorder="1"/>
    <xf numFmtId="0" fontId="0" fillId="3" borderId="9" xfId="0" applyFill="1" applyBorder="1" applyAlignment="1"/>
    <xf numFmtId="0" fontId="0" fillId="6" borderId="9" xfId="0" applyFill="1" applyBorder="1" applyAlignment="1"/>
    <xf numFmtId="0" fontId="0" fillId="6" borderId="0" xfId="0" applyFill="1"/>
    <xf numFmtId="0" fontId="0" fillId="8" borderId="9" xfId="0" applyFill="1" applyBorder="1" applyAlignment="1"/>
    <xf numFmtId="0" fontId="0" fillId="7" borderId="9" xfId="0" applyFill="1" applyBorder="1" applyAlignment="1"/>
    <xf numFmtId="0" fontId="0" fillId="2" borderId="1" xfId="0" applyFill="1" applyBorder="1" applyAlignment="1"/>
    <xf numFmtId="0" fontId="0" fillId="8" borderId="1" xfId="0" applyFill="1" applyBorder="1" applyAlignment="1"/>
    <xf numFmtId="0" fontId="0" fillId="6" borderId="1" xfId="0" applyFill="1" applyBorder="1" applyAlignment="1"/>
    <xf numFmtId="0" fontId="0" fillId="7" borderId="1" xfId="0" applyFill="1" applyBorder="1" applyAlignment="1"/>
    <xf numFmtId="0" fontId="0" fillId="9" borderId="0" xfId="0" applyFill="1"/>
    <xf numFmtId="0" fontId="0" fillId="6" borderId="1" xfId="0" applyFont="1" applyFill="1" applyBorder="1"/>
    <xf numFmtId="0" fontId="1" fillId="0" borderId="4" xfId="0" applyFont="1" applyBorder="1" applyAlignment="1">
      <alignment vertical="center" textRotation="90" wrapText="1"/>
    </xf>
    <xf numFmtId="0" fontId="1" fillId="0" borderId="3" xfId="0" applyFont="1" applyBorder="1" applyAlignment="1">
      <alignment vertical="center" textRotation="90" wrapText="1"/>
    </xf>
    <xf numFmtId="0" fontId="0" fillId="0" borderId="0" xfId="0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3" fillId="6" borderId="1" xfId="0" applyFont="1" applyFill="1" applyBorder="1" applyAlignment="1">
      <alignment horizontal="left" vertical="center" wrapText="1"/>
    </xf>
    <xf numFmtId="0" fontId="1" fillId="0" borderId="7" xfId="0" applyFont="1" applyBorder="1" applyAlignment="1">
      <alignment vertical="center" textRotation="90" wrapText="1"/>
    </xf>
    <xf numFmtId="0" fontId="1" fillId="0" borderId="8" xfId="0" applyFont="1" applyBorder="1" applyAlignment="1">
      <alignment vertical="center" textRotation="90" wrapText="1"/>
    </xf>
    <xf numFmtId="0" fontId="1" fillId="0" borderId="5" xfId="0" applyFont="1" applyBorder="1" applyAlignment="1">
      <alignment vertical="center" textRotation="90" wrapText="1"/>
    </xf>
    <xf numFmtId="0" fontId="1" fillId="0" borderId="6" xfId="0" applyFont="1" applyBorder="1" applyAlignment="1">
      <alignment vertical="center" textRotation="90" wrapText="1"/>
    </xf>
    <xf numFmtId="164" fontId="6" fillId="0" borderId="0" xfId="0" applyNumberFormat="1" applyFont="1"/>
    <xf numFmtId="1" fontId="21" fillId="0" borderId="1" xfId="0" applyNumberFormat="1" applyFont="1" applyBorder="1" applyAlignment="1">
      <alignment horizontal="center" vertical="center" wrapText="1"/>
    </xf>
    <xf numFmtId="1" fontId="21" fillId="6" borderId="1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" fillId="0" borderId="0" xfId="0" applyFont="1" applyBorder="1" applyAlignment="1">
      <alignment vertical="center" textRotation="90" wrapText="1"/>
    </xf>
    <xf numFmtId="0" fontId="1" fillId="0" borderId="11" xfId="0" applyFont="1" applyBorder="1" applyAlignment="1">
      <alignment vertical="center" textRotation="90" wrapText="1"/>
    </xf>
    <xf numFmtId="0" fontId="16" fillId="0" borderId="10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6" fillId="0" borderId="1" xfId="0" applyNumberFormat="1" applyFont="1" applyBorder="1" applyAlignment="1">
      <alignment horizontal="center"/>
    </xf>
    <xf numFmtId="0" fontId="16" fillId="0" borderId="10" xfId="0" applyNumberFormat="1" applyFont="1" applyBorder="1" applyAlignment="1">
      <alignment horizontal="center"/>
    </xf>
    <xf numFmtId="0" fontId="19" fillId="8" borderId="1" xfId="0" applyFont="1" applyFill="1" applyBorder="1"/>
    <xf numFmtId="0" fontId="19" fillId="2" borderId="1" xfId="0" applyFont="1" applyFill="1" applyBorder="1"/>
    <xf numFmtId="0" fontId="16" fillId="3" borderId="1" xfId="0" applyFont="1" applyFill="1" applyBorder="1" applyAlignment="1">
      <alignment horizontal="center"/>
    </xf>
    <xf numFmtId="0" fontId="16" fillId="8" borderId="1" xfId="0" applyFont="1" applyFill="1" applyBorder="1"/>
    <xf numFmtId="0" fontId="16" fillId="2" borderId="1" xfId="0" applyFont="1" applyFill="1" applyBorder="1"/>
    <xf numFmtId="0" fontId="16" fillId="7" borderId="1" xfId="0" applyFont="1" applyFill="1" applyBorder="1"/>
    <xf numFmtId="0" fontId="19" fillId="0" borderId="1" xfId="0" applyFont="1" applyBorder="1"/>
    <xf numFmtId="0" fontId="19" fillId="6" borderId="1" xfId="0" applyFont="1" applyFill="1" applyBorder="1"/>
    <xf numFmtId="0" fontId="16" fillId="0" borderId="1" xfId="0" applyFont="1" applyBorder="1"/>
    <xf numFmtId="0" fontId="16" fillId="6" borderId="1" xfId="0" applyFont="1" applyFill="1" applyBorder="1"/>
    <xf numFmtId="0" fontId="19" fillId="10" borderId="1" xfId="0" applyFont="1" applyFill="1" applyBorder="1"/>
    <xf numFmtId="0" fontId="3" fillId="6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vertical="center" wrapText="1"/>
    </xf>
    <xf numFmtId="0" fontId="24" fillId="0" borderId="0" xfId="0" applyFont="1" applyBorder="1"/>
    <xf numFmtId="1" fontId="0" fillId="0" borderId="0" xfId="0" applyNumberFormat="1"/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Border="1"/>
    <xf numFmtId="0" fontId="24" fillId="0" borderId="0" xfId="0" applyFont="1" applyFill="1" applyBorder="1"/>
    <xf numFmtId="49" fontId="5" fillId="0" borderId="1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25" fillId="0" borderId="0" xfId="0" applyFont="1" applyFill="1" applyBorder="1"/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49" fontId="7" fillId="0" borderId="1" xfId="0" applyNumberFormat="1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49" fontId="18" fillId="0" borderId="1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49" fontId="18" fillId="0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4" fillId="0" borderId="0" xfId="0" applyFont="1" applyFill="1" applyBorder="1"/>
    <xf numFmtId="0" fontId="5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23" fillId="0" borderId="0" xfId="0" applyFont="1" applyFill="1" applyBorder="1"/>
    <xf numFmtId="0" fontId="4" fillId="0" borderId="8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/>
    </xf>
    <xf numFmtId="0" fontId="18" fillId="0" borderId="0" xfId="0" applyFont="1" applyFill="1"/>
    <xf numFmtId="0" fontId="5" fillId="0" borderId="6" xfId="0" applyFont="1" applyFill="1" applyBorder="1" applyAlignment="1">
      <alignment horizontal="left"/>
    </xf>
    <xf numFmtId="0" fontId="18" fillId="0" borderId="0" xfId="0" applyFont="1" applyFill="1" applyAlignment="1">
      <alignment horizontal="right"/>
    </xf>
    <xf numFmtId="49" fontId="22" fillId="14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left" vertical="center"/>
    </xf>
    <xf numFmtId="0" fontId="4" fillId="15" borderId="1" xfId="0" applyFont="1" applyFill="1" applyBorder="1" applyAlignment="1">
      <alignment horizontal="left"/>
    </xf>
    <xf numFmtId="0" fontId="4" fillId="15" borderId="2" xfId="0" applyFont="1" applyFill="1" applyBorder="1" applyAlignment="1">
      <alignment horizontal="left"/>
    </xf>
    <xf numFmtId="49" fontId="22" fillId="15" borderId="1" xfId="0" applyNumberFormat="1" applyFont="1" applyFill="1" applyBorder="1" applyAlignment="1">
      <alignment horizontal="center" vertical="center"/>
    </xf>
    <xf numFmtId="1" fontId="4" fillId="15" borderId="1" xfId="0" applyNumberFormat="1" applyFont="1" applyFill="1" applyBorder="1" applyAlignment="1">
      <alignment horizontal="center"/>
    </xf>
    <xf numFmtId="49" fontId="20" fillId="15" borderId="1" xfId="0" applyNumberFormat="1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left" vertical="center"/>
    </xf>
    <xf numFmtId="0" fontId="4" fillId="15" borderId="2" xfId="0" applyFont="1" applyFill="1" applyBorder="1" applyAlignment="1">
      <alignment horizontal="left" vertical="center" wrapText="1"/>
    </xf>
    <xf numFmtId="49" fontId="22" fillId="15" borderId="2" xfId="0" applyNumberFormat="1" applyFont="1" applyFill="1" applyBorder="1" applyAlignment="1">
      <alignment horizontal="center" vertical="center"/>
    </xf>
    <xf numFmtId="0" fontId="4" fillId="15" borderId="2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left" vertical="center"/>
    </xf>
    <xf numFmtId="0" fontId="4" fillId="15" borderId="1" xfId="0" applyFont="1" applyFill="1" applyBorder="1" applyAlignment="1">
      <alignment horizontal="left" vertical="center" wrapText="1"/>
    </xf>
    <xf numFmtId="1" fontId="4" fillId="15" borderId="1" xfId="0" applyNumberFormat="1" applyFont="1" applyFill="1" applyBorder="1" applyAlignment="1">
      <alignment horizontal="center" vertical="center"/>
    </xf>
    <xf numFmtId="0" fontId="5" fillId="16" borderId="1" xfId="0" applyFont="1" applyFill="1" applyBorder="1" applyAlignment="1">
      <alignment horizontal="left" vertical="center"/>
    </xf>
    <xf numFmtId="0" fontId="4" fillId="16" borderId="1" xfId="0" applyFont="1" applyFill="1" applyBorder="1" applyAlignment="1">
      <alignment horizontal="right" vertical="center" wrapText="1"/>
    </xf>
    <xf numFmtId="1" fontId="4" fillId="16" borderId="1" xfId="0" applyNumberFormat="1" applyFont="1" applyFill="1" applyBorder="1" applyAlignment="1">
      <alignment horizontal="center" vertical="center"/>
    </xf>
    <xf numFmtId="0" fontId="9" fillId="16" borderId="2" xfId="0" applyFont="1" applyFill="1" applyBorder="1" applyAlignment="1">
      <alignment horizontal="center" vertical="center"/>
    </xf>
    <xf numFmtId="49" fontId="22" fillId="17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left" vertical="center" wrapText="1"/>
    </xf>
    <xf numFmtId="0" fontId="4" fillId="17" borderId="1" xfId="0" applyFont="1" applyFill="1" applyBorder="1" applyAlignment="1">
      <alignment horizontal="left"/>
    </xf>
    <xf numFmtId="0" fontId="4" fillId="17" borderId="2" xfId="0" applyFont="1" applyFill="1" applyBorder="1" applyAlignment="1">
      <alignment horizontal="left"/>
    </xf>
    <xf numFmtId="0" fontId="4" fillId="17" borderId="10" xfId="0" applyFont="1" applyFill="1" applyBorder="1" applyAlignment="1">
      <alignment horizontal="center" vertical="center"/>
    </xf>
    <xf numFmtId="0" fontId="4" fillId="18" borderId="1" xfId="0" applyFont="1" applyFill="1" applyBorder="1" applyAlignment="1">
      <alignment horizontal="left" vertical="center"/>
    </xf>
    <xf numFmtId="0" fontId="4" fillId="18" borderId="1" xfId="0" applyFont="1" applyFill="1" applyBorder="1" applyAlignment="1">
      <alignment horizontal="left" vertical="center" wrapText="1"/>
    </xf>
    <xf numFmtId="0" fontId="4" fillId="18" borderId="1" xfId="0" applyFont="1" applyFill="1" applyBorder="1" applyAlignment="1">
      <alignment horizontal="center" vertical="center"/>
    </xf>
    <xf numFmtId="0" fontId="4" fillId="18" borderId="2" xfId="0" applyFont="1" applyFill="1" applyBorder="1" applyAlignment="1">
      <alignment horizontal="left" vertical="center" wrapText="1"/>
    </xf>
    <xf numFmtId="0" fontId="4" fillId="15" borderId="1" xfId="0" applyFont="1" applyFill="1" applyBorder="1" applyAlignment="1" applyProtection="1">
      <alignment horizontal="center" vertical="center"/>
      <protection locked="0"/>
    </xf>
    <xf numFmtId="2" fontId="4" fillId="16" borderId="1" xfId="0" applyNumberFormat="1" applyFont="1" applyFill="1" applyBorder="1" applyAlignment="1">
      <alignment horizontal="center" vertical="center"/>
    </xf>
    <xf numFmtId="0" fontId="5" fillId="19" borderId="0" xfId="0" applyFont="1" applyFill="1" applyBorder="1"/>
    <xf numFmtId="49" fontId="18" fillId="19" borderId="1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49" fontId="22" fillId="16" borderId="1" xfId="0" applyNumberFormat="1" applyFont="1" applyFill="1" applyBorder="1" applyAlignment="1">
      <alignment horizontal="center" vertical="center"/>
    </xf>
    <xf numFmtId="49" fontId="0" fillId="18" borderId="1" xfId="0" applyNumberFormat="1" applyFont="1" applyFill="1" applyBorder="1" applyAlignment="1">
      <alignment horizontal="center" vertical="center"/>
    </xf>
    <xf numFmtId="49" fontId="18" fillId="18" borderId="1" xfId="0" applyNumberFormat="1" applyFont="1" applyFill="1" applyBorder="1" applyAlignment="1">
      <alignment horizontal="center" vertical="center"/>
    </xf>
    <xf numFmtId="0" fontId="11" fillId="18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0" fontId="18" fillId="0" borderId="0" xfId="0" applyNumberFormat="1" applyFont="1" applyFill="1"/>
    <xf numFmtId="0" fontId="3" fillId="20" borderId="1" xfId="0" applyFont="1" applyFill="1" applyBorder="1" applyAlignment="1">
      <alignment horizontal="left" vertical="center" wrapText="1"/>
    </xf>
    <xf numFmtId="0" fontId="3" fillId="20" borderId="10" xfId="0" applyFont="1" applyFill="1" applyBorder="1" applyAlignment="1">
      <alignment horizontal="center" vertical="center" wrapText="1"/>
    </xf>
    <xf numFmtId="0" fontId="3" fillId="19" borderId="1" xfId="0" applyFont="1" applyFill="1" applyBorder="1" applyAlignment="1">
      <alignment horizontal="left" vertical="center" wrapText="1"/>
    </xf>
    <xf numFmtId="0" fontId="3" fillId="20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textRotation="90" wrapText="1"/>
    </xf>
    <xf numFmtId="0" fontId="1" fillId="3" borderId="10" xfId="0" applyFont="1" applyFill="1" applyBorder="1" applyAlignment="1">
      <alignment horizontal="center" vertical="center" textRotation="90" wrapText="1"/>
    </xf>
    <xf numFmtId="0" fontId="1" fillId="3" borderId="9" xfId="0" applyFont="1" applyFill="1" applyBorder="1" applyAlignment="1">
      <alignment horizontal="center" vertical="center" textRotation="90" wrapText="1"/>
    </xf>
    <xf numFmtId="164" fontId="21" fillId="6" borderId="1" xfId="0" applyNumberFormat="1" applyFont="1" applyFill="1" applyBorder="1" applyAlignment="1">
      <alignment horizontal="left" vertical="center" wrapText="1"/>
    </xf>
    <xf numFmtId="164" fontId="21" fillId="19" borderId="1" xfId="0" applyNumberFormat="1" applyFont="1" applyFill="1" applyBorder="1" applyAlignment="1">
      <alignment horizontal="left" vertical="center" wrapText="1"/>
    </xf>
    <xf numFmtId="164" fontId="21" fillId="6" borderId="1" xfId="0" applyNumberFormat="1" applyFont="1" applyFill="1" applyBorder="1" applyAlignment="1">
      <alignment horizontal="center" vertical="center" wrapText="1"/>
    </xf>
    <xf numFmtId="0" fontId="3" fillId="19" borderId="9" xfId="0" applyFont="1" applyFill="1" applyBorder="1" applyAlignment="1">
      <alignment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1" fontId="11" fillId="18" borderId="1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3" fillId="20" borderId="10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21" borderId="1" xfId="0" applyFill="1" applyBorder="1"/>
    <xf numFmtId="0" fontId="7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16" fillId="0" borderId="10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 textRotation="90" wrapText="1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0" fillId="0" borderId="1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9" xfId="0" applyBorder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6" fillId="0" borderId="10" xfId="0" applyNumberFormat="1" applyFont="1" applyBorder="1" applyAlignment="1">
      <alignment horizontal="center"/>
    </xf>
    <xf numFmtId="0" fontId="16" fillId="0" borderId="9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 textRotation="90"/>
    </xf>
    <xf numFmtId="0" fontId="2" fillId="0" borderId="8" xfId="0" applyFont="1" applyBorder="1" applyAlignment="1">
      <alignment horizontal="center" textRotation="90"/>
    </xf>
    <xf numFmtId="0" fontId="2" fillId="0" borderId="10" xfId="0" applyFont="1" applyBorder="1" applyAlignment="1">
      <alignment horizontal="center" textRotation="90"/>
    </xf>
    <xf numFmtId="0" fontId="2" fillId="0" borderId="9" xfId="0" applyFont="1" applyBorder="1" applyAlignment="1">
      <alignment horizontal="center" textRotation="90"/>
    </xf>
    <xf numFmtId="0" fontId="16" fillId="0" borderId="1" xfId="0" applyFont="1" applyBorder="1" applyAlignment="1">
      <alignment horizontal="center" vertical="center" textRotation="90"/>
    </xf>
    <xf numFmtId="0" fontId="0" fillId="0" borderId="14" xfId="0" applyBorder="1" applyAlignment="1">
      <alignment horizontal="center" vertical="center" textRotation="90"/>
    </xf>
    <xf numFmtId="0" fontId="0" fillId="0" borderId="8" xfId="0" applyBorder="1" applyAlignment="1">
      <alignment horizontal="center" vertical="center" textRotation="90"/>
    </xf>
    <xf numFmtId="0" fontId="11" fillId="0" borderId="10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4" fillId="8" borderId="2" xfId="0" applyFont="1" applyFill="1" applyBorder="1" applyAlignment="1">
      <alignment horizontal="left" vertical="center"/>
    </xf>
    <xf numFmtId="0" fontId="4" fillId="8" borderId="3" xfId="0" applyFont="1" applyFill="1" applyBorder="1" applyAlignment="1">
      <alignment horizontal="left" vertical="center"/>
    </xf>
    <xf numFmtId="0" fontId="4" fillId="8" borderId="2" xfId="0" applyFont="1" applyFill="1" applyBorder="1" applyAlignment="1">
      <alignment horizontal="left" vertical="center" wrapText="1"/>
    </xf>
    <xf numFmtId="0" fontId="4" fillId="8" borderId="3" xfId="0" applyFont="1" applyFill="1" applyBorder="1" applyAlignment="1">
      <alignment horizontal="left" vertical="center" wrapText="1"/>
    </xf>
    <xf numFmtId="0" fontId="11" fillId="7" borderId="2" xfId="0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left" vertical="center" wrapText="1"/>
    </xf>
    <xf numFmtId="0" fontId="10" fillId="7" borderId="3" xfId="0" applyFont="1" applyFill="1" applyBorder="1" applyAlignment="1">
      <alignment horizontal="left" vertical="center" wrapText="1"/>
    </xf>
    <xf numFmtId="0" fontId="5" fillId="7" borderId="2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left" vertical="center" wrapText="1"/>
    </xf>
    <xf numFmtId="0" fontId="5" fillId="5" borderId="3" xfId="0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10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4" fillId="8" borderId="2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0" fontId="11" fillId="7" borderId="2" xfId="0" applyFont="1" applyFill="1" applyBorder="1" applyAlignment="1">
      <alignment horizontal="left" vertical="center"/>
    </xf>
    <xf numFmtId="0" fontId="11" fillId="7" borderId="3" xfId="0" applyFont="1" applyFill="1" applyBorder="1" applyAlignment="1">
      <alignment horizontal="left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4" fillId="8" borderId="3" xfId="0" applyFont="1" applyFill="1" applyBorder="1" applyAlignment="1">
      <alignment horizontal="center" vertical="center" wrapText="1"/>
    </xf>
    <xf numFmtId="0" fontId="11" fillId="8" borderId="2" xfId="0" applyFont="1" applyFill="1" applyBorder="1" applyAlignment="1">
      <alignment horizontal="left" vertical="center"/>
    </xf>
    <xf numFmtId="0" fontId="11" fillId="8" borderId="3" xfId="0" applyFont="1" applyFill="1" applyBorder="1" applyAlignment="1">
      <alignment horizontal="left" vertical="center"/>
    </xf>
    <xf numFmtId="0" fontId="3" fillId="19" borderId="10" xfId="0" applyFont="1" applyFill="1" applyBorder="1" applyAlignment="1">
      <alignment horizontal="center" vertical="center" wrapText="1"/>
    </xf>
    <xf numFmtId="0" fontId="3" fillId="19" borderId="9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9" xfId="0" applyFont="1" applyBorder="1" applyAlignment="1">
      <alignment horizontal="center" vertical="center" textRotation="90" wrapText="1"/>
    </xf>
    <xf numFmtId="0" fontId="3" fillId="20" borderId="10" xfId="0" applyFont="1" applyFill="1" applyBorder="1" applyAlignment="1">
      <alignment horizontal="center" vertical="center" wrapText="1"/>
    </xf>
    <xf numFmtId="0" fontId="3" fillId="20" borderId="9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textRotation="90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" fontId="1" fillId="21" borderId="10" xfId="0" applyNumberFormat="1" applyFont="1" applyFill="1" applyBorder="1" applyAlignment="1">
      <alignment horizontal="center" vertical="center" wrapText="1"/>
    </xf>
    <xf numFmtId="1" fontId="1" fillId="21" borderId="9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textRotation="90" wrapText="1"/>
    </xf>
    <xf numFmtId="0" fontId="1" fillId="3" borderId="9" xfId="0" applyFont="1" applyFill="1" applyBorder="1" applyAlignment="1">
      <alignment horizontal="center" vertical="center" textRotation="90" wrapText="1"/>
    </xf>
    <xf numFmtId="164" fontId="12" fillId="0" borderId="10" xfId="0" applyNumberFormat="1" applyFont="1" applyFill="1" applyBorder="1" applyAlignment="1">
      <alignment horizontal="center" vertical="center" wrapText="1"/>
    </xf>
    <xf numFmtId="164" fontId="12" fillId="0" borderId="16" xfId="0" applyNumberFormat="1" applyFont="1" applyFill="1" applyBorder="1" applyAlignment="1">
      <alignment horizontal="center" vertical="center" wrapText="1"/>
    </xf>
    <xf numFmtId="164" fontId="12" fillId="0" borderId="9" xfId="0" applyNumberFormat="1" applyFont="1" applyFill="1" applyBorder="1" applyAlignment="1">
      <alignment horizontal="center" vertical="center" wrapText="1"/>
    </xf>
    <xf numFmtId="1" fontId="21" fillId="0" borderId="10" xfId="0" applyNumberFormat="1" applyFont="1" applyFill="1" applyBorder="1" applyAlignment="1">
      <alignment horizontal="center" vertical="center" wrapText="1"/>
    </xf>
    <xf numFmtId="1" fontId="21" fillId="0" borderId="9" xfId="0" applyNumberFormat="1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textRotation="90" wrapText="1"/>
    </xf>
    <xf numFmtId="0" fontId="3" fillId="11" borderId="10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textRotation="90" wrapText="1"/>
    </xf>
    <xf numFmtId="0" fontId="13" fillId="2" borderId="16" xfId="0" applyFont="1" applyFill="1" applyBorder="1" applyAlignment="1">
      <alignment horizontal="center" vertical="center" textRotation="90" wrapText="1"/>
    </xf>
    <xf numFmtId="0" fontId="13" fillId="2" borderId="9" xfId="0" applyFont="1" applyFill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1" fillId="0" borderId="14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3" fillId="13" borderId="10" xfId="0" applyFont="1" applyFill="1" applyBorder="1" applyAlignment="1">
      <alignment horizontal="center" vertical="center" wrapText="1"/>
    </xf>
    <xf numFmtId="0" fontId="3" fillId="13" borderId="16" xfId="0" applyFont="1" applyFill="1" applyBorder="1" applyAlignment="1">
      <alignment horizontal="center" vertical="center" wrapText="1"/>
    </xf>
    <xf numFmtId="0" fontId="3" fillId="13" borderId="9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20" borderId="10" xfId="0" applyFont="1" applyFill="1" applyBorder="1" applyAlignment="1">
      <alignment horizontal="left" vertical="center" wrapText="1"/>
    </xf>
    <xf numFmtId="0" fontId="3" fillId="20" borderId="9" xfId="0" applyFont="1" applyFill="1" applyBorder="1" applyAlignment="1">
      <alignment horizontal="left" vertical="center" wrapText="1"/>
    </xf>
    <xf numFmtId="0" fontId="1" fillId="13" borderId="10" xfId="0" applyFont="1" applyFill="1" applyBorder="1" applyAlignment="1">
      <alignment horizontal="center" vertical="center" textRotation="90" wrapText="1"/>
    </xf>
    <xf numFmtId="0" fontId="1" fillId="13" borderId="9" xfId="0" applyFont="1" applyFill="1" applyBorder="1" applyAlignment="1">
      <alignment horizontal="center" vertical="center" textRotation="90" wrapText="1"/>
    </xf>
    <xf numFmtId="0" fontId="3" fillId="0" borderId="10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" fillId="2" borderId="10" xfId="0" applyFont="1" applyFill="1" applyBorder="1" applyAlignment="1">
      <alignment vertical="center" textRotation="90" wrapText="1"/>
    </xf>
    <xf numFmtId="0" fontId="1" fillId="13" borderId="9" xfId="0" applyFont="1" applyFill="1" applyBorder="1" applyAlignment="1">
      <alignment vertical="center" textRotation="90" wrapText="1"/>
    </xf>
    <xf numFmtId="0" fontId="6" fillId="11" borderId="10" xfId="0" applyFont="1" applyFill="1" applyBorder="1" applyAlignment="1">
      <alignment horizontal="center"/>
    </xf>
    <xf numFmtId="0" fontId="6" fillId="11" borderId="16" xfId="0" applyFont="1" applyFill="1" applyBorder="1" applyAlignment="1">
      <alignment horizontal="center"/>
    </xf>
    <xf numFmtId="0" fontId="6" fillId="11" borderId="9" xfId="0" applyFont="1" applyFill="1" applyBorder="1" applyAlignment="1">
      <alignment horizontal="center"/>
    </xf>
    <xf numFmtId="164" fontId="12" fillId="0" borderId="10" xfId="0" applyNumberFormat="1" applyFont="1" applyBorder="1" applyAlignment="1">
      <alignment horizontal="center" vertical="center" wrapText="1"/>
    </xf>
    <xf numFmtId="164" fontId="12" fillId="0" borderId="16" xfId="0" applyNumberFormat="1" applyFont="1" applyBorder="1" applyAlignment="1">
      <alignment horizontal="center" vertical="center" wrapText="1"/>
    </xf>
    <xf numFmtId="164" fontId="12" fillId="0" borderId="9" xfId="0" applyNumberFormat="1" applyFont="1" applyBorder="1" applyAlignment="1">
      <alignment horizontal="center" vertical="center" wrapText="1"/>
    </xf>
    <xf numFmtId="0" fontId="3" fillId="19" borderId="16" xfId="0" applyFont="1" applyFill="1" applyBorder="1" applyAlignment="1">
      <alignment horizontal="center" vertical="center" wrapText="1"/>
    </xf>
    <xf numFmtId="0" fontId="3" fillId="19" borderId="10" xfId="0" applyFont="1" applyFill="1" applyBorder="1" applyAlignment="1">
      <alignment horizontal="left" vertical="center" wrapText="1"/>
    </xf>
    <xf numFmtId="0" fontId="3" fillId="19" borderId="9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3" fillId="3" borderId="9" xfId="0" applyFont="1" applyFill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textRotation="90"/>
    </xf>
    <xf numFmtId="0" fontId="1" fillId="0" borderId="16" xfId="0" applyFont="1" applyBorder="1" applyAlignment="1">
      <alignment horizontal="center" vertical="center" textRotation="90"/>
    </xf>
    <xf numFmtId="0" fontId="1" fillId="0" borderId="9" xfId="0" applyFont="1" applyBorder="1" applyAlignment="1">
      <alignment horizontal="center" vertical="center" textRotation="90"/>
    </xf>
    <xf numFmtId="1" fontId="1" fillId="21" borderId="5" xfId="0" applyNumberFormat="1" applyFont="1" applyFill="1" applyBorder="1" applyAlignment="1">
      <alignment horizontal="center" vertical="center" wrapText="1"/>
    </xf>
    <xf numFmtId="1" fontId="1" fillId="21" borderId="6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textRotation="90"/>
    </xf>
    <xf numFmtId="0" fontId="8" fillId="0" borderId="4" xfId="0" applyFont="1" applyBorder="1" applyAlignment="1">
      <alignment horizontal="center" textRotation="90"/>
    </xf>
    <xf numFmtId="0" fontId="8" fillId="0" borderId="3" xfId="0" applyFont="1" applyBorder="1" applyAlignment="1">
      <alignment horizontal="center" textRotation="90"/>
    </xf>
    <xf numFmtId="14" fontId="1" fillId="0" borderId="2" xfId="0" applyNumberFormat="1" applyFont="1" applyBorder="1" applyAlignment="1">
      <alignment horizontal="center" vertical="center" textRotation="90" wrapText="1"/>
    </xf>
    <xf numFmtId="14" fontId="1" fillId="0" borderId="4" xfId="0" applyNumberFormat="1" applyFont="1" applyBorder="1" applyAlignment="1">
      <alignment horizontal="center" vertical="center" textRotation="90" wrapText="1"/>
    </xf>
    <xf numFmtId="14" fontId="1" fillId="0" borderId="3" xfId="0" applyNumberFormat="1" applyFont="1" applyBorder="1" applyAlignment="1">
      <alignment horizontal="center" vertical="center" textRotation="90" wrapText="1"/>
    </xf>
    <xf numFmtId="0" fontId="1" fillId="0" borderId="15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left" vertical="center" textRotation="90" wrapText="1"/>
    </xf>
    <xf numFmtId="0" fontId="1" fillId="0" borderId="3" xfId="0" applyFont="1" applyBorder="1" applyAlignment="1">
      <alignment horizontal="left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49" fontId="7" fillId="5" borderId="10" xfId="0" applyNumberFormat="1" applyFont="1" applyFill="1" applyBorder="1" applyAlignment="1">
      <alignment horizontal="center" vertical="center"/>
    </xf>
    <xf numFmtId="49" fontId="7" fillId="5" borderId="16" xfId="0" applyNumberFormat="1" applyFont="1" applyFill="1" applyBorder="1" applyAlignment="1">
      <alignment horizontal="center" vertical="center"/>
    </xf>
    <xf numFmtId="49" fontId="7" fillId="5" borderId="9" xfId="0" applyNumberFormat="1" applyFont="1" applyFill="1" applyBorder="1" applyAlignment="1">
      <alignment horizontal="center" vertical="center"/>
    </xf>
    <xf numFmtId="0" fontId="3" fillId="20" borderId="16" xfId="0" applyFont="1" applyFill="1" applyBorder="1" applyAlignment="1">
      <alignment horizontal="center" vertical="center" wrapText="1"/>
    </xf>
    <xf numFmtId="1" fontId="21" fillId="0" borderId="10" xfId="0" applyNumberFormat="1" applyFont="1" applyBorder="1" applyAlignment="1">
      <alignment horizontal="center" vertical="center" wrapText="1"/>
    </xf>
    <xf numFmtId="1" fontId="21" fillId="0" borderId="9" xfId="0" applyNumberFormat="1" applyFont="1" applyBorder="1" applyAlignment="1">
      <alignment horizontal="center" vertical="center" wrapText="1"/>
    </xf>
    <xf numFmtId="164" fontId="3" fillId="20" borderId="10" xfId="0" applyNumberFormat="1" applyFont="1" applyFill="1" applyBorder="1" applyAlignment="1">
      <alignment horizontal="center" vertical="center" wrapText="1"/>
    </xf>
    <xf numFmtId="164" fontId="3" fillId="20" borderId="16" xfId="0" applyNumberFormat="1" applyFont="1" applyFill="1" applyBorder="1" applyAlignment="1">
      <alignment horizontal="center" vertical="center" wrapText="1"/>
    </xf>
    <xf numFmtId="164" fontId="3" fillId="20" borderId="9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textRotation="90" wrapText="1"/>
    </xf>
    <xf numFmtId="0" fontId="7" fillId="0" borderId="10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7" fillId="6" borderId="2" xfId="0" applyFont="1" applyFill="1" applyBorder="1" applyAlignment="1">
      <alignment horizontal="center" vertical="center" textRotation="90" wrapText="1"/>
    </xf>
    <xf numFmtId="0" fontId="7" fillId="6" borderId="4" xfId="0" applyFont="1" applyFill="1" applyBorder="1" applyAlignment="1">
      <alignment horizontal="center" vertical="center" textRotation="90" wrapText="1"/>
    </xf>
    <xf numFmtId="0" fontId="7" fillId="6" borderId="3" xfId="0" applyFont="1" applyFill="1" applyBorder="1" applyAlignment="1">
      <alignment horizontal="center" vertical="center" textRotation="90" wrapText="1"/>
    </xf>
    <xf numFmtId="0" fontId="17" fillId="0" borderId="11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0" fillId="0" borderId="4" xfId="0" applyBorder="1"/>
    <xf numFmtId="0" fontId="0" fillId="0" borderId="3" xfId="0" applyBorder="1"/>
    <xf numFmtId="0" fontId="4" fillId="0" borderId="6" xfId="0" applyFont="1" applyBorder="1" applyAlignment="1">
      <alignment horizontal="center"/>
    </xf>
    <xf numFmtId="0" fontId="7" fillId="12" borderId="2" xfId="0" applyFont="1" applyFill="1" applyBorder="1" applyAlignment="1">
      <alignment horizontal="center" vertical="center" textRotation="90" wrapText="1"/>
    </xf>
    <xf numFmtId="0" fontId="7" fillId="12" borderId="4" xfId="0" applyFont="1" applyFill="1" applyBorder="1" applyAlignment="1">
      <alignment horizontal="center" vertical="center" textRotation="90" wrapText="1"/>
    </xf>
    <xf numFmtId="0" fontId="7" fillId="12" borderId="3" xfId="0" applyFont="1" applyFill="1" applyBorder="1" applyAlignment="1">
      <alignment horizontal="center" vertical="center" textRotation="90" wrapText="1"/>
    </xf>
    <xf numFmtId="49" fontId="7" fillId="0" borderId="2" xfId="0" applyNumberFormat="1" applyFont="1" applyBorder="1" applyAlignment="1">
      <alignment horizontal="center" vertical="center" textRotation="90" wrapText="1"/>
    </xf>
    <xf numFmtId="49" fontId="7" fillId="0" borderId="4" xfId="0" applyNumberFormat="1" applyFont="1" applyBorder="1" applyAlignment="1">
      <alignment horizontal="center" vertical="center" textRotation="90" wrapText="1"/>
    </xf>
    <xf numFmtId="49" fontId="7" fillId="0" borderId="3" xfId="0" applyNumberFormat="1" applyFont="1" applyBorder="1" applyAlignment="1">
      <alignment horizontal="center" vertical="center" textRotation="90" wrapText="1"/>
    </xf>
    <xf numFmtId="0" fontId="0" fillId="0" borderId="16" xfId="0" applyBorder="1"/>
    <xf numFmtId="0" fontId="0" fillId="0" borderId="9" xfId="0" applyBorder="1"/>
    <xf numFmtId="0" fontId="7" fillId="0" borderId="1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4" fillId="0" borderId="10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/>
    </xf>
    <xf numFmtId="0" fontId="9" fillId="0" borderId="11" xfId="0" applyFont="1" applyFill="1" applyBorder="1" applyAlignment="1">
      <alignment horizontal="left"/>
    </xf>
    <xf numFmtId="0" fontId="9" fillId="0" borderId="6" xfId="0" applyFont="1" applyFill="1" applyBorder="1" applyAlignment="1">
      <alignment horizontal="left"/>
    </xf>
    <xf numFmtId="0" fontId="7" fillId="0" borderId="16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textRotation="90"/>
    </xf>
    <xf numFmtId="0" fontId="4" fillId="0" borderId="4" xfId="0" applyFont="1" applyFill="1" applyBorder="1" applyAlignment="1">
      <alignment horizontal="center" vertical="center" textRotation="90"/>
    </xf>
    <xf numFmtId="0" fontId="4" fillId="0" borderId="3" xfId="0" applyFont="1" applyFill="1" applyBorder="1" applyAlignment="1">
      <alignment horizontal="center" vertical="center" textRotation="90"/>
    </xf>
    <xf numFmtId="0" fontId="4" fillId="0" borderId="13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9" fillId="0" borderId="7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0" borderId="8" xfId="0" applyFont="1" applyFill="1" applyBorder="1" applyAlignment="1">
      <alignment horizontal="left"/>
    </xf>
    <xf numFmtId="0" fontId="9" fillId="0" borderId="13" xfId="0" applyFont="1" applyFill="1" applyBorder="1" applyAlignment="1">
      <alignment horizontal="left"/>
    </xf>
    <xf numFmtId="0" fontId="9" fillId="0" borderId="15" xfId="0" applyFont="1" applyFill="1" applyBorder="1" applyAlignment="1">
      <alignment horizontal="left"/>
    </xf>
    <xf numFmtId="0" fontId="9" fillId="0" borderId="14" xfId="0" applyFont="1" applyFill="1" applyBorder="1" applyAlignment="1">
      <alignment horizontal="left"/>
    </xf>
    <xf numFmtId="0" fontId="9" fillId="0" borderId="7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47625</xdr:colOff>
      <xdr:row>23</xdr:row>
      <xdr:rowOff>0</xdr:rowOff>
    </xdr:from>
    <xdr:to>
      <xdr:col>38</xdr:col>
      <xdr:colOff>19050</xdr:colOff>
      <xdr:row>24</xdr:row>
      <xdr:rowOff>76200</xdr:rowOff>
    </xdr:to>
    <xdr:sp macro="" textlink="">
      <xdr:nvSpPr>
        <xdr:cNvPr id="3657" name="Text Box 2"/>
        <xdr:cNvSpPr txBox="1">
          <a:spLocks noChangeArrowheads="1"/>
        </xdr:cNvSpPr>
      </xdr:nvSpPr>
      <xdr:spPr bwMode="auto">
        <a:xfrm>
          <a:off x="3638550" y="2647950"/>
          <a:ext cx="57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120015</xdr:colOff>
      <xdr:row>2</xdr:row>
      <xdr:rowOff>144780</xdr:rowOff>
    </xdr:from>
    <xdr:to>
      <xdr:col>28</xdr:col>
      <xdr:colOff>49513</xdr:colOff>
      <xdr:row>5</xdr:row>
      <xdr:rowOff>240</xdr:rowOff>
    </xdr:to>
    <xdr:sp macro="" textlink="">
      <xdr:nvSpPr>
        <xdr:cNvPr id="6147" name="Text Box 3"/>
        <xdr:cNvSpPr txBox="1">
          <a:spLocks noChangeArrowheads="1"/>
        </xdr:cNvSpPr>
      </xdr:nvSpPr>
      <xdr:spPr bwMode="auto">
        <a:xfrm>
          <a:off x="281940" y="1653540"/>
          <a:ext cx="2415540" cy="23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1.График учебного процесса</a:t>
          </a:r>
        </a:p>
      </xdr:txBody>
    </xdr:sp>
    <xdr:clientData/>
  </xdr:twoCellAnchor>
  <xdr:twoCellAnchor>
    <xdr:from>
      <xdr:col>85</xdr:col>
      <xdr:colOff>60960</xdr:colOff>
      <xdr:row>1</xdr:row>
      <xdr:rowOff>148590</xdr:rowOff>
    </xdr:from>
    <xdr:to>
      <xdr:col>95</xdr:col>
      <xdr:colOff>188625</xdr:colOff>
      <xdr:row>4</xdr:row>
      <xdr:rowOff>38320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8237220" y="1501140"/>
          <a:ext cx="182118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2.Сводные данные по бюджету времени</a:t>
          </a:r>
        </a:p>
      </xdr:txBody>
    </xdr:sp>
    <xdr:clientData/>
  </xdr:twoCellAnchor>
  <xdr:twoCellAnchor>
    <xdr:from>
      <xdr:col>18</xdr:col>
      <xdr:colOff>0</xdr:colOff>
      <xdr:row>0</xdr:row>
      <xdr:rowOff>0</xdr:rowOff>
    </xdr:from>
    <xdr:to>
      <xdr:col>96</xdr:col>
      <xdr:colOff>363855</xdr:colOff>
      <xdr:row>3</xdr:row>
      <xdr:rowOff>135313</xdr:rowOff>
    </xdr:to>
    <xdr:sp macro="" textlink="">
      <xdr:nvSpPr>
        <xdr:cNvPr id="6149" name="Rectangle 5"/>
        <xdr:cNvSpPr>
          <a:spLocks noChangeArrowheads="1"/>
        </xdr:cNvSpPr>
      </xdr:nvSpPr>
      <xdr:spPr bwMode="auto">
        <a:xfrm>
          <a:off x="1882140" y="0"/>
          <a:ext cx="8549640" cy="1821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54864" tIns="41148" rIns="0" bIns="0" anchor="t" upright="1"/>
        <a:lstStyle/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  <a:p>
          <a:pPr algn="l" rtl="0">
            <a:defRPr sz="1000"/>
          </a:pPr>
          <a:endParaRPr lang="ru-RU" sz="800" b="0" i="0" strike="noStrike">
            <a:solidFill>
              <a:srgbClr val="000000"/>
            </a:solidFill>
            <a:latin typeface="Arial Cyr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66675</xdr:colOff>
      <xdr:row>134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306675" cy="21812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L98"/>
  <sheetViews>
    <sheetView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O82" sqref="O82"/>
    </sheetView>
  </sheetViews>
  <sheetFormatPr defaultRowHeight="12.75"/>
  <cols>
    <col min="1" max="1" width="3.7109375" customWidth="1"/>
    <col min="3" max="3" width="35.5703125" customWidth="1"/>
    <col min="4" max="4" width="6.140625" customWidth="1"/>
    <col min="5" max="5" width="1.7109375" customWidth="1"/>
    <col min="6" max="22" width="2.7109375" customWidth="1"/>
    <col min="23" max="23" width="1.5703125" customWidth="1"/>
    <col min="24" max="47" width="2.7109375" customWidth="1"/>
    <col min="48" max="48" width="3.28515625" customWidth="1"/>
    <col min="49" max="49" width="2.7109375" customWidth="1"/>
    <col min="50" max="51" width="1.7109375" customWidth="1"/>
    <col min="52" max="59" width="2.7109375" customWidth="1"/>
    <col min="60" max="60" width="2.140625" customWidth="1"/>
    <col min="61" max="61" width="0.7109375" customWidth="1"/>
    <col min="62" max="62" width="4.85546875" customWidth="1"/>
    <col min="63" max="63" width="5.42578125" customWidth="1"/>
  </cols>
  <sheetData>
    <row r="1" spans="1:64" ht="59.45" customHeight="1">
      <c r="A1" s="273" t="s">
        <v>214</v>
      </c>
      <c r="B1" s="273" t="s">
        <v>63</v>
      </c>
      <c r="C1" s="258" t="s">
        <v>144</v>
      </c>
      <c r="D1" s="273" t="s">
        <v>217</v>
      </c>
      <c r="E1" s="271" t="s">
        <v>230</v>
      </c>
      <c r="F1" s="272"/>
      <c r="G1" s="264" t="s">
        <v>232</v>
      </c>
      <c r="H1" s="265"/>
      <c r="I1" s="266"/>
      <c r="J1" s="55" t="s">
        <v>231</v>
      </c>
      <c r="K1" s="264" t="s">
        <v>236</v>
      </c>
      <c r="L1" s="265"/>
      <c r="M1" s="265"/>
      <c r="N1" s="266"/>
      <c r="O1" s="55" t="s">
        <v>238</v>
      </c>
      <c r="P1" s="264" t="s">
        <v>237</v>
      </c>
      <c r="Q1" s="265"/>
      <c r="R1" s="266"/>
      <c r="S1" s="64" t="s">
        <v>239</v>
      </c>
      <c r="T1" s="264" t="s">
        <v>240</v>
      </c>
      <c r="U1" s="265"/>
      <c r="V1" s="265"/>
      <c r="W1" s="266"/>
      <c r="X1" s="55" t="s">
        <v>241</v>
      </c>
      <c r="Y1" s="264" t="s">
        <v>242</v>
      </c>
      <c r="Z1" s="265"/>
      <c r="AA1" s="265"/>
      <c r="AB1" s="266"/>
      <c r="AC1" s="55" t="s">
        <v>243</v>
      </c>
      <c r="AD1" s="264" t="s">
        <v>244</v>
      </c>
      <c r="AE1" s="265"/>
      <c r="AF1" s="266"/>
      <c r="AG1" s="55" t="s">
        <v>245</v>
      </c>
      <c r="AH1" s="264" t="s">
        <v>246</v>
      </c>
      <c r="AI1" s="265"/>
      <c r="AJ1" s="266"/>
      <c r="AK1" s="55" t="s">
        <v>247</v>
      </c>
      <c r="AL1" s="264" t="s">
        <v>248</v>
      </c>
      <c r="AM1" s="265"/>
      <c r="AN1" s="265"/>
      <c r="AO1" s="266"/>
      <c r="AP1" s="55" t="s">
        <v>249</v>
      </c>
      <c r="AQ1" s="264" t="s">
        <v>250</v>
      </c>
      <c r="AR1" s="265"/>
      <c r="AS1" s="266"/>
      <c r="AT1" s="64" t="s">
        <v>251</v>
      </c>
      <c r="AU1" s="264" t="s">
        <v>252</v>
      </c>
      <c r="AV1" s="265"/>
      <c r="AW1" s="266"/>
      <c r="AX1" s="271" t="s">
        <v>253</v>
      </c>
      <c r="AY1" s="272"/>
      <c r="AZ1" s="264" t="s">
        <v>254</v>
      </c>
      <c r="BA1" s="265"/>
      <c r="BB1" s="265"/>
      <c r="BC1" s="266"/>
      <c r="BD1" s="55" t="s">
        <v>255</v>
      </c>
      <c r="BE1" s="264" t="s">
        <v>256</v>
      </c>
      <c r="BF1" s="265"/>
      <c r="BG1" s="266"/>
      <c r="BH1" s="269" t="s">
        <v>257</v>
      </c>
      <c r="BI1" s="270"/>
    </row>
    <row r="2" spans="1:64">
      <c r="A2" s="273"/>
      <c r="B2" s="273"/>
      <c r="C2" s="258"/>
      <c r="D2" s="273"/>
      <c r="E2" s="261" t="s">
        <v>219</v>
      </c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262"/>
      <c r="Y2" s="262"/>
      <c r="Z2" s="262"/>
      <c r="AA2" s="262"/>
      <c r="AB2" s="262"/>
      <c r="AC2" s="262"/>
      <c r="AD2" s="262"/>
      <c r="AE2" s="262"/>
      <c r="AF2" s="262"/>
      <c r="AG2" s="262"/>
      <c r="AH2" s="262"/>
      <c r="AI2" s="262"/>
      <c r="AJ2" s="262"/>
      <c r="AK2" s="262"/>
      <c r="AL2" s="262"/>
      <c r="AM2" s="262"/>
      <c r="AN2" s="262"/>
      <c r="AO2" s="262"/>
      <c r="AP2" s="262"/>
      <c r="AQ2" s="262"/>
      <c r="AR2" s="262"/>
      <c r="AS2" s="262"/>
      <c r="AT2" s="262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3"/>
    </row>
    <row r="3" spans="1:64">
      <c r="A3" s="273"/>
      <c r="B3" s="273"/>
      <c r="C3" s="258"/>
      <c r="D3" s="273"/>
      <c r="E3" s="256">
        <v>35</v>
      </c>
      <c r="F3" s="257"/>
      <c r="G3" s="108">
        <v>36</v>
      </c>
      <c r="H3" s="108">
        <v>37</v>
      </c>
      <c r="I3" s="108">
        <v>38</v>
      </c>
      <c r="J3" s="108">
        <v>39</v>
      </c>
      <c r="K3" s="108">
        <v>40</v>
      </c>
      <c r="L3" s="108">
        <v>41</v>
      </c>
      <c r="M3" s="108">
        <v>42</v>
      </c>
      <c r="N3" s="108">
        <v>43</v>
      </c>
      <c r="O3" s="108">
        <v>44</v>
      </c>
      <c r="P3" s="108">
        <v>45</v>
      </c>
      <c r="Q3" s="108">
        <v>46</v>
      </c>
      <c r="R3" s="108">
        <v>47</v>
      </c>
      <c r="S3" s="108">
        <v>48</v>
      </c>
      <c r="T3" s="108">
        <v>49</v>
      </c>
      <c r="U3" s="108">
        <v>50</v>
      </c>
      <c r="V3" s="256">
        <v>51</v>
      </c>
      <c r="W3" s="257"/>
      <c r="X3" s="108">
        <v>52</v>
      </c>
      <c r="Y3" s="109" t="s">
        <v>220</v>
      </c>
      <c r="Z3" s="109" t="s">
        <v>221</v>
      </c>
      <c r="AA3" s="109" t="s">
        <v>222</v>
      </c>
      <c r="AB3" s="109" t="s">
        <v>223</v>
      </c>
      <c r="AC3" s="109" t="s">
        <v>224</v>
      </c>
      <c r="AD3" s="109" t="s">
        <v>225</v>
      </c>
      <c r="AE3" s="109" t="s">
        <v>226</v>
      </c>
      <c r="AF3" s="109" t="s">
        <v>227</v>
      </c>
      <c r="AG3" s="109" t="s">
        <v>228</v>
      </c>
      <c r="AH3" s="110" t="s">
        <v>229</v>
      </c>
      <c r="AI3" s="110">
        <v>11</v>
      </c>
      <c r="AJ3" s="110">
        <v>12</v>
      </c>
      <c r="AK3" s="110">
        <v>13</v>
      </c>
      <c r="AL3" s="110">
        <v>14</v>
      </c>
      <c r="AM3" s="110">
        <v>15</v>
      </c>
      <c r="AN3" s="110">
        <v>16</v>
      </c>
      <c r="AO3" s="110">
        <v>17</v>
      </c>
      <c r="AP3" s="110">
        <v>18</v>
      </c>
      <c r="AQ3" s="110">
        <v>19</v>
      </c>
      <c r="AR3" s="110">
        <v>20</v>
      </c>
      <c r="AS3" s="110">
        <v>21</v>
      </c>
      <c r="AT3" s="110">
        <v>22</v>
      </c>
      <c r="AU3" s="110">
        <v>23</v>
      </c>
      <c r="AV3" s="111">
        <v>24</v>
      </c>
      <c r="AW3" s="110">
        <v>25</v>
      </c>
      <c r="AX3" s="267">
        <v>26</v>
      </c>
      <c r="AY3" s="268"/>
      <c r="AZ3" s="110">
        <v>27</v>
      </c>
      <c r="BA3" s="110">
        <v>28</v>
      </c>
      <c r="BB3" s="110">
        <v>29</v>
      </c>
      <c r="BC3" s="110">
        <v>30</v>
      </c>
      <c r="BD3" s="110">
        <v>31</v>
      </c>
      <c r="BE3" s="110">
        <v>32</v>
      </c>
      <c r="BF3" s="110">
        <v>33</v>
      </c>
      <c r="BG3" s="110">
        <v>34</v>
      </c>
      <c r="BH3" s="267">
        <v>35</v>
      </c>
      <c r="BI3" s="268"/>
    </row>
    <row r="4" spans="1:64">
      <c r="A4" s="273"/>
      <c r="B4" s="273"/>
      <c r="C4" s="258"/>
      <c r="D4" s="273"/>
      <c r="E4" s="251" t="s">
        <v>218</v>
      </c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3"/>
    </row>
    <row r="5" spans="1:64" ht="0.6" customHeight="1">
      <c r="A5" s="273"/>
      <c r="B5" s="273"/>
      <c r="C5" s="258"/>
      <c r="D5" s="273"/>
      <c r="E5" s="66"/>
      <c r="F5" s="66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8"/>
      <c r="BI5" s="65"/>
    </row>
    <row r="6" spans="1:64">
      <c r="A6" s="273"/>
      <c r="B6" s="273"/>
      <c r="C6" s="258"/>
      <c r="D6" s="273"/>
      <c r="E6" s="256">
        <v>1</v>
      </c>
      <c r="F6" s="257"/>
      <c r="G6" s="108">
        <v>2</v>
      </c>
      <c r="H6" s="108">
        <v>3</v>
      </c>
      <c r="I6" s="108">
        <v>4</v>
      </c>
      <c r="J6" s="108">
        <v>5</v>
      </c>
      <c r="K6" s="108">
        <v>6</v>
      </c>
      <c r="L6" s="108">
        <v>7</v>
      </c>
      <c r="M6" s="108">
        <v>8</v>
      </c>
      <c r="N6" s="108">
        <v>9</v>
      </c>
      <c r="O6" s="108">
        <v>10</v>
      </c>
      <c r="P6" s="108">
        <v>11</v>
      </c>
      <c r="Q6" s="108">
        <v>12</v>
      </c>
      <c r="R6" s="108">
        <v>13</v>
      </c>
      <c r="S6" s="108">
        <v>14</v>
      </c>
      <c r="T6" s="108">
        <v>15</v>
      </c>
      <c r="U6" s="108">
        <v>16</v>
      </c>
      <c r="V6" s="256">
        <v>17</v>
      </c>
      <c r="W6" s="257"/>
      <c r="X6" s="108">
        <v>18</v>
      </c>
      <c r="Y6" s="108">
        <v>19</v>
      </c>
      <c r="Z6" s="108">
        <v>20</v>
      </c>
      <c r="AA6" s="108">
        <v>21</v>
      </c>
      <c r="AB6" s="108">
        <v>22</v>
      </c>
      <c r="AC6" s="108">
        <v>23</v>
      </c>
      <c r="AD6" s="108">
        <v>24</v>
      </c>
      <c r="AE6" s="108">
        <v>25</v>
      </c>
      <c r="AF6" s="108">
        <v>26</v>
      </c>
      <c r="AG6" s="108">
        <v>27</v>
      </c>
      <c r="AH6" s="108">
        <v>28</v>
      </c>
      <c r="AI6" s="108">
        <v>29</v>
      </c>
      <c r="AJ6" s="108">
        <v>30</v>
      </c>
      <c r="AK6" s="108">
        <v>31</v>
      </c>
      <c r="AL6" s="108">
        <v>32</v>
      </c>
      <c r="AM6" s="108">
        <v>33</v>
      </c>
      <c r="AN6" s="108">
        <v>34</v>
      </c>
      <c r="AO6" s="108">
        <v>35</v>
      </c>
      <c r="AP6" s="108">
        <v>36</v>
      </c>
      <c r="AQ6" s="108">
        <v>37</v>
      </c>
      <c r="AR6" s="108">
        <v>38</v>
      </c>
      <c r="AS6" s="108">
        <v>39</v>
      </c>
      <c r="AT6" s="108">
        <v>40</v>
      </c>
      <c r="AU6" s="108">
        <v>41</v>
      </c>
      <c r="AV6" s="107">
        <v>42</v>
      </c>
      <c r="AW6" s="108">
        <v>43</v>
      </c>
      <c r="AX6" s="256">
        <v>44</v>
      </c>
      <c r="AY6" s="257"/>
      <c r="AZ6" s="108">
        <v>45</v>
      </c>
      <c r="BA6" s="108">
        <v>46</v>
      </c>
      <c r="BB6" s="108">
        <v>47</v>
      </c>
      <c r="BC6" s="108">
        <v>48</v>
      </c>
      <c r="BD6" s="108">
        <v>49</v>
      </c>
      <c r="BE6" s="108">
        <v>50</v>
      </c>
      <c r="BF6" s="108">
        <v>51</v>
      </c>
      <c r="BG6" s="108">
        <v>52</v>
      </c>
      <c r="BH6" s="256">
        <v>53</v>
      </c>
      <c r="BI6" s="257"/>
    </row>
    <row r="7" spans="1:64" ht="12" customHeight="1">
      <c r="A7" s="274" t="s">
        <v>129</v>
      </c>
      <c r="B7" s="308" t="s">
        <v>158</v>
      </c>
      <c r="C7" s="279" t="s">
        <v>159</v>
      </c>
      <c r="D7" s="58" t="s">
        <v>215</v>
      </c>
      <c r="E7" s="70"/>
      <c r="F7" s="112">
        <f>F9+F29</f>
        <v>18</v>
      </c>
      <c r="G7" s="112">
        <f t="shared" ref="G7:V8" si="0">G9+G29</f>
        <v>36</v>
      </c>
      <c r="H7" s="112">
        <f t="shared" si="0"/>
        <v>36</v>
      </c>
      <c r="I7" s="112">
        <f t="shared" si="0"/>
        <v>36</v>
      </c>
      <c r="J7" s="112">
        <f t="shared" si="0"/>
        <v>36</v>
      </c>
      <c r="K7" s="112">
        <f t="shared" si="0"/>
        <v>36</v>
      </c>
      <c r="L7" s="112">
        <f t="shared" si="0"/>
        <v>36</v>
      </c>
      <c r="M7" s="112">
        <f t="shared" si="0"/>
        <v>36</v>
      </c>
      <c r="N7" s="112">
        <f t="shared" si="0"/>
        <v>36</v>
      </c>
      <c r="O7" s="112">
        <f t="shared" si="0"/>
        <v>36</v>
      </c>
      <c r="P7" s="112">
        <f t="shared" si="0"/>
        <v>36</v>
      </c>
      <c r="Q7" s="112">
        <f t="shared" si="0"/>
        <v>36</v>
      </c>
      <c r="R7" s="112">
        <f t="shared" si="0"/>
        <v>36</v>
      </c>
      <c r="S7" s="112">
        <f t="shared" si="0"/>
        <v>36</v>
      </c>
      <c r="T7" s="112">
        <f t="shared" si="0"/>
        <v>36</v>
      </c>
      <c r="U7" s="112">
        <f t="shared" si="0"/>
        <v>36</v>
      </c>
      <c r="V7" s="112">
        <f>V9+V29</f>
        <v>18</v>
      </c>
      <c r="W7" s="113"/>
      <c r="X7" s="114">
        <v>0</v>
      </c>
      <c r="Y7" s="114">
        <v>0</v>
      </c>
      <c r="Z7" s="112">
        <f t="shared" ref="Z7:AV8" si="1">Z9+Z29</f>
        <v>36</v>
      </c>
      <c r="AA7" s="112">
        <f t="shared" si="1"/>
        <v>36</v>
      </c>
      <c r="AB7" s="112">
        <f t="shared" si="1"/>
        <v>36</v>
      </c>
      <c r="AC7" s="112">
        <f t="shared" si="1"/>
        <v>36</v>
      </c>
      <c r="AD7" s="112">
        <f t="shared" si="1"/>
        <v>36</v>
      </c>
      <c r="AE7" s="112">
        <f t="shared" si="1"/>
        <v>36</v>
      </c>
      <c r="AF7" s="112">
        <f t="shared" si="1"/>
        <v>36</v>
      </c>
      <c r="AG7" s="112">
        <f t="shared" si="1"/>
        <v>36</v>
      </c>
      <c r="AH7" s="112">
        <f t="shared" si="1"/>
        <v>36</v>
      </c>
      <c r="AI7" s="112">
        <f t="shared" si="1"/>
        <v>36</v>
      </c>
      <c r="AJ7" s="112">
        <f t="shared" si="1"/>
        <v>36</v>
      </c>
      <c r="AK7" s="112">
        <f t="shared" si="1"/>
        <v>36</v>
      </c>
      <c r="AL7" s="112">
        <f t="shared" si="1"/>
        <v>36</v>
      </c>
      <c r="AM7" s="112">
        <f t="shared" si="1"/>
        <v>36</v>
      </c>
      <c r="AN7" s="112">
        <f t="shared" si="1"/>
        <v>36</v>
      </c>
      <c r="AO7" s="112">
        <f t="shared" si="1"/>
        <v>36</v>
      </c>
      <c r="AP7" s="112">
        <f t="shared" si="1"/>
        <v>36</v>
      </c>
      <c r="AQ7" s="112">
        <f t="shared" si="1"/>
        <v>36</v>
      </c>
      <c r="AR7" s="112">
        <f t="shared" si="1"/>
        <v>36</v>
      </c>
      <c r="AS7" s="112">
        <f t="shared" si="1"/>
        <v>36</v>
      </c>
      <c r="AT7" s="112">
        <f t="shared" si="1"/>
        <v>36</v>
      </c>
      <c r="AU7" s="112">
        <f t="shared" si="1"/>
        <v>36</v>
      </c>
      <c r="AV7" s="112">
        <f t="shared" si="1"/>
        <v>36</v>
      </c>
      <c r="AW7" s="49"/>
      <c r="AX7" s="82"/>
      <c r="AY7" s="77">
        <v>0</v>
      </c>
      <c r="AZ7" s="71">
        <v>0</v>
      </c>
      <c r="BA7" s="71">
        <v>0</v>
      </c>
      <c r="BB7" s="71">
        <v>0</v>
      </c>
      <c r="BC7" s="71">
        <v>0</v>
      </c>
      <c r="BD7" s="71">
        <v>0</v>
      </c>
      <c r="BE7" s="71">
        <v>0</v>
      </c>
      <c r="BF7" s="71">
        <v>0</v>
      </c>
      <c r="BG7" s="71">
        <v>0</v>
      </c>
      <c r="BH7" s="73">
        <v>0</v>
      </c>
      <c r="BI7" s="59"/>
      <c r="BJ7">
        <f t="shared" ref="BJ7:BJ36" si="2">SUM(F7:W7)</f>
        <v>576</v>
      </c>
      <c r="BK7">
        <f>SUM(Z7:AV7)</f>
        <v>828</v>
      </c>
      <c r="BL7">
        <f t="shared" ref="BL7:BL36" si="3">SUM(BJ7:BK7)</f>
        <v>1404</v>
      </c>
    </row>
    <row r="8" spans="1:64" ht="12" customHeight="1">
      <c r="A8" s="275"/>
      <c r="B8" s="309"/>
      <c r="C8" s="280"/>
      <c r="D8" s="58" t="s">
        <v>216</v>
      </c>
      <c r="E8" s="71"/>
      <c r="F8" s="115">
        <f>F10+F30</f>
        <v>5</v>
      </c>
      <c r="G8" s="115">
        <f t="shared" si="0"/>
        <v>10</v>
      </c>
      <c r="H8" s="115">
        <f t="shared" si="0"/>
        <v>9</v>
      </c>
      <c r="I8" s="115">
        <f t="shared" si="0"/>
        <v>11</v>
      </c>
      <c r="J8" s="115">
        <f t="shared" si="0"/>
        <v>9</v>
      </c>
      <c r="K8" s="115">
        <f t="shared" si="0"/>
        <v>12</v>
      </c>
      <c r="L8" s="115">
        <f t="shared" si="0"/>
        <v>10</v>
      </c>
      <c r="M8" s="115">
        <f t="shared" si="0"/>
        <v>11</v>
      </c>
      <c r="N8" s="115">
        <f t="shared" si="0"/>
        <v>11</v>
      </c>
      <c r="O8" s="115">
        <f t="shared" si="0"/>
        <v>13</v>
      </c>
      <c r="P8" s="115">
        <f t="shared" si="0"/>
        <v>10</v>
      </c>
      <c r="Q8" s="115">
        <f t="shared" si="0"/>
        <v>14</v>
      </c>
      <c r="R8" s="115">
        <f t="shared" si="0"/>
        <v>12</v>
      </c>
      <c r="S8" s="115">
        <f t="shared" si="0"/>
        <v>14</v>
      </c>
      <c r="T8" s="115">
        <f t="shared" si="0"/>
        <v>13</v>
      </c>
      <c r="U8" s="115">
        <f t="shared" si="0"/>
        <v>14</v>
      </c>
      <c r="V8" s="115">
        <f t="shared" si="0"/>
        <v>8</v>
      </c>
      <c r="W8" s="116"/>
      <c r="X8" s="114">
        <v>0</v>
      </c>
      <c r="Y8" s="114">
        <v>0</v>
      </c>
      <c r="Z8" s="115">
        <f t="shared" si="1"/>
        <v>6</v>
      </c>
      <c r="AA8" s="115">
        <f t="shared" si="1"/>
        <v>10</v>
      </c>
      <c r="AB8" s="115">
        <f t="shared" si="1"/>
        <v>8</v>
      </c>
      <c r="AC8" s="115">
        <f t="shared" si="1"/>
        <v>12</v>
      </c>
      <c r="AD8" s="115">
        <f t="shared" si="1"/>
        <v>9</v>
      </c>
      <c r="AE8" s="115">
        <f t="shared" si="1"/>
        <v>12</v>
      </c>
      <c r="AF8" s="115">
        <f t="shared" si="1"/>
        <v>10</v>
      </c>
      <c r="AG8" s="115">
        <f t="shared" si="1"/>
        <v>12</v>
      </c>
      <c r="AH8" s="115">
        <f t="shared" si="1"/>
        <v>10</v>
      </c>
      <c r="AI8" s="115">
        <f t="shared" si="1"/>
        <v>13</v>
      </c>
      <c r="AJ8" s="115">
        <f t="shared" si="1"/>
        <v>10</v>
      </c>
      <c r="AK8" s="115">
        <f t="shared" si="1"/>
        <v>12</v>
      </c>
      <c r="AL8" s="115">
        <f t="shared" si="1"/>
        <v>11</v>
      </c>
      <c r="AM8" s="115">
        <f t="shared" si="1"/>
        <v>13</v>
      </c>
      <c r="AN8" s="115">
        <f t="shared" si="1"/>
        <v>11</v>
      </c>
      <c r="AO8" s="115">
        <f t="shared" si="1"/>
        <v>14</v>
      </c>
      <c r="AP8" s="115">
        <f t="shared" si="1"/>
        <v>12</v>
      </c>
      <c r="AQ8" s="115">
        <f t="shared" si="1"/>
        <v>14</v>
      </c>
      <c r="AR8" s="115">
        <f t="shared" si="1"/>
        <v>12</v>
      </c>
      <c r="AS8" s="115">
        <f t="shared" si="1"/>
        <v>13</v>
      </c>
      <c r="AT8" s="115">
        <f t="shared" si="1"/>
        <v>12</v>
      </c>
      <c r="AU8" s="115">
        <f t="shared" si="1"/>
        <v>13</v>
      </c>
      <c r="AV8" s="115">
        <f t="shared" si="1"/>
        <v>11</v>
      </c>
      <c r="AW8" s="49"/>
      <c r="AX8" s="82"/>
      <c r="AY8" s="77">
        <v>0</v>
      </c>
      <c r="AZ8" s="71">
        <v>0</v>
      </c>
      <c r="BA8" s="71">
        <v>0</v>
      </c>
      <c r="BB8" s="71">
        <v>0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0</v>
      </c>
      <c r="BI8" s="59"/>
      <c r="BJ8">
        <f t="shared" si="2"/>
        <v>186</v>
      </c>
      <c r="BK8">
        <f t="shared" ref="BK8:BK36" si="4">SUM(Z8:AV8)</f>
        <v>260</v>
      </c>
      <c r="BL8">
        <f t="shared" si="3"/>
        <v>446</v>
      </c>
    </row>
    <row r="9" spans="1:64" ht="12" customHeight="1">
      <c r="A9" s="275"/>
      <c r="B9" s="293" t="s">
        <v>160</v>
      </c>
      <c r="C9" s="259" t="s">
        <v>134</v>
      </c>
      <c r="D9" s="16" t="s">
        <v>215</v>
      </c>
      <c r="E9" s="71"/>
      <c r="F9" s="117">
        <v>10</v>
      </c>
      <c r="G9" s="117">
        <f t="shared" ref="G9:U10" si="5">G11+G13+G15+G17+G19+G21+G23+G25+G27</f>
        <v>20</v>
      </c>
      <c r="H9" s="117">
        <f t="shared" si="5"/>
        <v>20</v>
      </c>
      <c r="I9" s="117">
        <f t="shared" si="5"/>
        <v>20</v>
      </c>
      <c r="J9" s="117">
        <f t="shared" si="5"/>
        <v>20</v>
      </c>
      <c r="K9" s="117">
        <f t="shared" si="5"/>
        <v>20</v>
      </c>
      <c r="L9" s="117">
        <f t="shared" si="5"/>
        <v>20</v>
      </c>
      <c r="M9" s="117">
        <f t="shared" si="5"/>
        <v>20</v>
      </c>
      <c r="N9" s="117">
        <f t="shared" si="5"/>
        <v>20</v>
      </c>
      <c r="O9" s="117">
        <f t="shared" si="5"/>
        <v>20</v>
      </c>
      <c r="P9" s="117">
        <f t="shared" si="5"/>
        <v>20</v>
      </c>
      <c r="Q9" s="117">
        <f t="shared" si="5"/>
        <v>20</v>
      </c>
      <c r="R9" s="117">
        <f t="shared" si="5"/>
        <v>20</v>
      </c>
      <c r="S9" s="117">
        <f t="shared" si="5"/>
        <v>20</v>
      </c>
      <c r="T9" s="117">
        <f t="shared" si="5"/>
        <v>20</v>
      </c>
      <c r="U9" s="117">
        <f t="shared" si="5"/>
        <v>20</v>
      </c>
      <c r="V9" s="117">
        <f>V11+V13+V15+V17+V19+V21+V23+V25+V27</f>
        <v>10</v>
      </c>
      <c r="W9" s="116"/>
      <c r="X9" s="114">
        <v>0</v>
      </c>
      <c r="Y9" s="114">
        <v>0</v>
      </c>
      <c r="Z9" s="117">
        <f t="shared" ref="Z9:AV10" si="6">Z11+Z13+Z15+Z17+Z19+Z21+Z23+Z25+Z27</f>
        <v>20</v>
      </c>
      <c r="AA9" s="117">
        <f t="shared" si="6"/>
        <v>20</v>
      </c>
      <c r="AB9" s="117">
        <f t="shared" si="6"/>
        <v>20</v>
      </c>
      <c r="AC9" s="117">
        <f t="shared" si="6"/>
        <v>20</v>
      </c>
      <c r="AD9" s="117">
        <f t="shared" si="6"/>
        <v>20</v>
      </c>
      <c r="AE9" s="117">
        <f t="shared" si="6"/>
        <v>20</v>
      </c>
      <c r="AF9" s="117">
        <f t="shared" si="6"/>
        <v>20</v>
      </c>
      <c r="AG9" s="117">
        <f t="shared" si="6"/>
        <v>20</v>
      </c>
      <c r="AH9" s="117">
        <f t="shared" si="6"/>
        <v>20</v>
      </c>
      <c r="AI9" s="117">
        <f t="shared" si="6"/>
        <v>20</v>
      </c>
      <c r="AJ9" s="117">
        <f t="shared" si="6"/>
        <v>20</v>
      </c>
      <c r="AK9" s="117">
        <f t="shared" si="6"/>
        <v>20</v>
      </c>
      <c r="AL9" s="117">
        <f t="shared" si="6"/>
        <v>20</v>
      </c>
      <c r="AM9" s="117">
        <f t="shared" si="6"/>
        <v>20</v>
      </c>
      <c r="AN9" s="117">
        <f t="shared" si="6"/>
        <v>20</v>
      </c>
      <c r="AO9" s="117">
        <f t="shared" si="6"/>
        <v>20</v>
      </c>
      <c r="AP9" s="117">
        <f t="shared" si="6"/>
        <v>20</v>
      </c>
      <c r="AQ9" s="117">
        <f t="shared" si="6"/>
        <v>20</v>
      </c>
      <c r="AR9" s="117">
        <f t="shared" si="6"/>
        <v>20</v>
      </c>
      <c r="AS9" s="117">
        <f t="shared" si="6"/>
        <v>20</v>
      </c>
      <c r="AT9" s="117">
        <f t="shared" si="6"/>
        <v>20</v>
      </c>
      <c r="AU9" s="117">
        <f t="shared" si="6"/>
        <v>20</v>
      </c>
      <c r="AV9" s="117">
        <f t="shared" si="6"/>
        <v>20</v>
      </c>
      <c r="AW9" s="49"/>
      <c r="AX9" s="82"/>
      <c r="AY9" s="77">
        <v>0</v>
      </c>
      <c r="AZ9" s="71">
        <v>0</v>
      </c>
      <c r="BA9" s="71">
        <v>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0</v>
      </c>
      <c r="BH9" s="71">
        <v>0</v>
      </c>
      <c r="BI9" s="48"/>
      <c r="BJ9">
        <f t="shared" si="2"/>
        <v>320</v>
      </c>
      <c r="BK9">
        <f t="shared" si="4"/>
        <v>460</v>
      </c>
      <c r="BL9">
        <f t="shared" si="3"/>
        <v>780</v>
      </c>
    </row>
    <row r="10" spans="1:64" ht="12" customHeight="1">
      <c r="A10" s="275"/>
      <c r="B10" s="294"/>
      <c r="C10" s="260"/>
      <c r="D10" s="16" t="s">
        <v>216</v>
      </c>
      <c r="E10" s="71"/>
      <c r="F10" s="117">
        <f>F12+F14+F16+F18+F20+F22+F24+F26+F28</f>
        <v>2</v>
      </c>
      <c r="G10" s="117">
        <f t="shared" si="5"/>
        <v>5</v>
      </c>
      <c r="H10" s="117">
        <f t="shared" si="5"/>
        <v>6</v>
      </c>
      <c r="I10" s="117">
        <f t="shared" si="5"/>
        <v>6</v>
      </c>
      <c r="J10" s="117">
        <f t="shared" si="5"/>
        <v>5</v>
      </c>
      <c r="K10" s="117">
        <f t="shared" si="5"/>
        <v>7</v>
      </c>
      <c r="L10" s="117">
        <f t="shared" si="5"/>
        <v>6</v>
      </c>
      <c r="M10" s="117">
        <f t="shared" si="5"/>
        <v>6</v>
      </c>
      <c r="N10" s="117">
        <f t="shared" si="5"/>
        <v>6</v>
      </c>
      <c r="O10" s="117">
        <f t="shared" si="5"/>
        <v>7</v>
      </c>
      <c r="P10" s="117">
        <f t="shared" si="5"/>
        <v>5</v>
      </c>
      <c r="Q10" s="117">
        <f t="shared" si="5"/>
        <v>8</v>
      </c>
      <c r="R10" s="117">
        <f t="shared" si="5"/>
        <v>7</v>
      </c>
      <c r="S10" s="117">
        <f t="shared" si="5"/>
        <v>8</v>
      </c>
      <c r="T10" s="117">
        <f t="shared" si="5"/>
        <v>8</v>
      </c>
      <c r="U10" s="117">
        <f t="shared" si="5"/>
        <v>8</v>
      </c>
      <c r="V10" s="117">
        <f>V12+V14+V16+V18+V20+V22+V24+V26+V28</f>
        <v>4</v>
      </c>
      <c r="W10" s="116"/>
      <c r="X10" s="114">
        <v>0</v>
      </c>
      <c r="Y10" s="114">
        <v>0</v>
      </c>
      <c r="Z10" s="117">
        <f t="shared" si="6"/>
        <v>3</v>
      </c>
      <c r="AA10" s="117">
        <f t="shared" si="6"/>
        <v>5</v>
      </c>
      <c r="AB10" s="117">
        <f t="shared" si="6"/>
        <v>4</v>
      </c>
      <c r="AC10" s="117">
        <f t="shared" si="6"/>
        <v>6</v>
      </c>
      <c r="AD10" s="117">
        <f t="shared" si="6"/>
        <v>5</v>
      </c>
      <c r="AE10" s="117">
        <f t="shared" si="6"/>
        <v>6</v>
      </c>
      <c r="AF10" s="117">
        <f t="shared" si="6"/>
        <v>6</v>
      </c>
      <c r="AG10" s="117">
        <f t="shared" si="6"/>
        <v>6</v>
      </c>
      <c r="AH10" s="117">
        <f t="shared" si="6"/>
        <v>6</v>
      </c>
      <c r="AI10" s="117">
        <f t="shared" si="6"/>
        <v>7</v>
      </c>
      <c r="AJ10" s="117">
        <f t="shared" si="6"/>
        <v>6</v>
      </c>
      <c r="AK10" s="117">
        <f t="shared" si="6"/>
        <v>6</v>
      </c>
      <c r="AL10" s="117">
        <f t="shared" si="6"/>
        <v>7</v>
      </c>
      <c r="AM10" s="117">
        <f t="shared" si="6"/>
        <v>7</v>
      </c>
      <c r="AN10" s="117">
        <f t="shared" si="6"/>
        <v>7</v>
      </c>
      <c r="AO10" s="117">
        <f t="shared" si="6"/>
        <v>8</v>
      </c>
      <c r="AP10" s="117">
        <f t="shared" si="6"/>
        <v>7</v>
      </c>
      <c r="AQ10" s="117">
        <f t="shared" si="6"/>
        <v>8</v>
      </c>
      <c r="AR10" s="117">
        <f t="shared" si="6"/>
        <v>7</v>
      </c>
      <c r="AS10" s="117">
        <f t="shared" si="6"/>
        <v>7</v>
      </c>
      <c r="AT10" s="117">
        <f t="shared" si="6"/>
        <v>7</v>
      </c>
      <c r="AU10" s="117">
        <f t="shared" si="6"/>
        <v>7</v>
      </c>
      <c r="AV10" s="117">
        <f t="shared" si="6"/>
        <v>6</v>
      </c>
      <c r="AW10" s="49"/>
      <c r="AX10" s="82"/>
      <c r="AY10" s="77">
        <v>0</v>
      </c>
      <c r="AZ10" s="71">
        <v>0</v>
      </c>
      <c r="BA10" s="71">
        <v>0</v>
      </c>
      <c r="BB10" s="71">
        <v>0</v>
      </c>
      <c r="BC10" s="71">
        <v>0</v>
      </c>
      <c r="BD10" s="71">
        <v>0</v>
      </c>
      <c r="BE10" s="71">
        <v>0</v>
      </c>
      <c r="BF10" s="71">
        <v>0</v>
      </c>
      <c r="BG10" s="71">
        <v>0</v>
      </c>
      <c r="BH10" s="71">
        <v>0</v>
      </c>
      <c r="BI10" s="48"/>
      <c r="BJ10">
        <f t="shared" si="2"/>
        <v>104</v>
      </c>
      <c r="BK10">
        <f t="shared" si="4"/>
        <v>144</v>
      </c>
      <c r="BL10">
        <f t="shared" si="3"/>
        <v>248</v>
      </c>
    </row>
    <row r="11" spans="1:64" ht="12" customHeight="1">
      <c r="A11" s="275"/>
      <c r="B11" s="254" t="s">
        <v>161</v>
      </c>
      <c r="C11" s="254" t="s">
        <v>135</v>
      </c>
      <c r="D11" s="16" t="s">
        <v>215</v>
      </c>
      <c r="E11" s="70"/>
      <c r="F11" s="118">
        <v>1</v>
      </c>
      <c r="G11" s="118">
        <v>2</v>
      </c>
      <c r="H11" s="118">
        <v>2</v>
      </c>
      <c r="I11" s="118">
        <v>2</v>
      </c>
      <c r="J11" s="118">
        <v>2</v>
      </c>
      <c r="K11" s="118">
        <v>2</v>
      </c>
      <c r="L11" s="118">
        <v>2</v>
      </c>
      <c r="M11" s="118">
        <v>2</v>
      </c>
      <c r="N11" s="118">
        <v>2</v>
      </c>
      <c r="O11" s="118">
        <v>2</v>
      </c>
      <c r="P11" s="118">
        <v>2</v>
      </c>
      <c r="Q11" s="118">
        <v>2</v>
      </c>
      <c r="R11" s="118">
        <v>2</v>
      </c>
      <c r="S11" s="118">
        <v>2</v>
      </c>
      <c r="T11" s="118">
        <v>2</v>
      </c>
      <c r="U11" s="118">
        <v>2</v>
      </c>
      <c r="V11" s="118">
        <v>1</v>
      </c>
      <c r="W11" s="113"/>
      <c r="X11" s="114">
        <v>0</v>
      </c>
      <c r="Y11" s="114">
        <v>0</v>
      </c>
      <c r="Z11" s="118">
        <v>2</v>
      </c>
      <c r="AA11" s="118">
        <v>2</v>
      </c>
      <c r="AB11" s="118">
        <v>2</v>
      </c>
      <c r="AC11" s="118">
        <v>2</v>
      </c>
      <c r="AD11" s="118">
        <v>2</v>
      </c>
      <c r="AE11" s="118">
        <v>2</v>
      </c>
      <c r="AF11" s="118">
        <v>2</v>
      </c>
      <c r="AG11" s="118">
        <v>2</v>
      </c>
      <c r="AH11" s="118">
        <v>2</v>
      </c>
      <c r="AI11" s="118">
        <v>2</v>
      </c>
      <c r="AJ11" s="118">
        <v>2</v>
      </c>
      <c r="AK11" s="118">
        <v>2</v>
      </c>
      <c r="AL11" s="118">
        <v>2</v>
      </c>
      <c r="AM11" s="118">
        <v>2</v>
      </c>
      <c r="AN11" s="118">
        <v>2</v>
      </c>
      <c r="AO11" s="118">
        <v>2</v>
      </c>
      <c r="AP11" s="118">
        <v>2</v>
      </c>
      <c r="AQ11" s="118">
        <v>2</v>
      </c>
      <c r="AR11" s="118">
        <v>2</v>
      </c>
      <c r="AS11" s="118">
        <v>2</v>
      </c>
      <c r="AT11" s="118">
        <v>2</v>
      </c>
      <c r="AU11" s="118">
        <v>2</v>
      </c>
      <c r="AV11" s="119">
        <v>2</v>
      </c>
      <c r="AW11" s="49"/>
      <c r="AX11" s="82"/>
      <c r="AY11" s="77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48"/>
      <c r="BJ11" s="86">
        <f t="shared" si="2"/>
        <v>32</v>
      </c>
      <c r="BK11" s="86">
        <f t="shared" si="4"/>
        <v>46</v>
      </c>
      <c r="BL11" s="86">
        <f t="shared" si="3"/>
        <v>78</v>
      </c>
    </row>
    <row r="12" spans="1:64" ht="12" customHeight="1">
      <c r="A12" s="275"/>
      <c r="B12" s="255"/>
      <c r="C12" s="255"/>
      <c r="D12" s="16" t="s">
        <v>216</v>
      </c>
      <c r="E12" s="71"/>
      <c r="F12" s="120"/>
      <c r="G12" s="120">
        <v>1</v>
      </c>
      <c r="H12" s="120"/>
      <c r="I12" s="120">
        <v>1</v>
      </c>
      <c r="J12" s="120"/>
      <c r="K12" s="120">
        <v>1</v>
      </c>
      <c r="L12" s="120"/>
      <c r="M12" s="120">
        <v>1</v>
      </c>
      <c r="N12" s="120"/>
      <c r="O12" s="120">
        <v>1</v>
      </c>
      <c r="P12" s="120"/>
      <c r="Q12" s="120">
        <v>1</v>
      </c>
      <c r="R12" s="120">
        <v>1</v>
      </c>
      <c r="S12" s="120">
        <v>1</v>
      </c>
      <c r="T12" s="120">
        <v>1</v>
      </c>
      <c r="U12" s="120">
        <v>1</v>
      </c>
      <c r="V12" s="120">
        <v>1</v>
      </c>
      <c r="W12" s="116"/>
      <c r="X12" s="114">
        <v>0</v>
      </c>
      <c r="Y12" s="114">
        <v>0</v>
      </c>
      <c r="Z12" s="120"/>
      <c r="AA12" s="120">
        <v>1</v>
      </c>
      <c r="AB12" s="120"/>
      <c r="AC12" s="120">
        <v>1</v>
      </c>
      <c r="AD12" s="120"/>
      <c r="AE12" s="120">
        <v>1</v>
      </c>
      <c r="AF12" s="120"/>
      <c r="AG12" s="120">
        <v>1</v>
      </c>
      <c r="AH12" s="120"/>
      <c r="AI12" s="120">
        <v>1</v>
      </c>
      <c r="AJ12" s="120"/>
      <c r="AK12" s="120">
        <v>1</v>
      </c>
      <c r="AL12" s="120"/>
      <c r="AM12" s="120">
        <v>1</v>
      </c>
      <c r="AN12" s="120"/>
      <c r="AO12" s="120">
        <v>1</v>
      </c>
      <c r="AP12" s="120">
        <v>1</v>
      </c>
      <c r="AQ12" s="120">
        <v>1</v>
      </c>
      <c r="AR12" s="120">
        <v>1</v>
      </c>
      <c r="AS12" s="120">
        <v>1</v>
      </c>
      <c r="AT12" s="120">
        <v>1</v>
      </c>
      <c r="AU12" s="120">
        <v>1</v>
      </c>
      <c r="AV12" s="121">
        <v>1</v>
      </c>
      <c r="AW12" s="49"/>
      <c r="AX12" s="82"/>
      <c r="AY12" s="77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48"/>
      <c r="BJ12">
        <f t="shared" si="2"/>
        <v>11</v>
      </c>
      <c r="BK12">
        <f t="shared" si="4"/>
        <v>15</v>
      </c>
      <c r="BL12">
        <f t="shared" si="3"/>
        <v>26</v>
      </c>
    </row>
    <row r="13" spans="1:64" ht="12" customHeight="1">
      <c r="A13" s="275"/>
      <c r="B13" s="254" t="s">
        <v>162</v>
      </c>
      <c r="C13" s="254" t="s">
        <v>136</v>
      </c>
      <c r="D13" s="16" t="s">
        <v>215</v>
      </c>
      <c r="E13" s="70"/>
      <c r="F13" s="118">
        <v>2</v>
      </c>
      <c r="G13" s="118">
        <v>3</v>
      </c>
      <c r="H13" s="118">
        <v>3</v>
      </c>
      <c r="I13" s="118">
        <v>3</v>
      </c>
      <c r="J13" s="118">
        <v>3</v>
      </c>
      <c r="K13" s="118">
        <v>3</v>
      </c>
      <c r="L13" s="118">
        <v>3</v>
      </c>
      <c r="M13" s="118">
        <v>3</v>
      </c>
      <c r="N13" s="118">
        <v>3</v>
      </c>
      <c r="O13" s="118">
        <v>3</v>
      </c>
      <c r="P13" s="118">
        <v>3</v>
      </c>
      <c r="Q13" s="118">
        <v>3</v>
      </c>
      <c r="R13" s="118">
        <v>3</v>
      </c>
      <c r="S13" s="118">
        <v>3</v>
      </c>
      <c r="T13" s="118">
        <v>3</v>
      </c>
      <c r="U13" s="118">
        <v>3</v>
      </c>
      <c r="V13" s="118">
        <v>1</v>
      </c>
      <c r="W13" s="113"/>
      <c r="X13" s="114">
        <v>0</v>
      </c>
      <c r="Y13" s="114">
        <v>0</v>
      </c>
      <c r="Z13" s="118">
        <v>3</v>
      </c>
      <c r="AA13" s="118">
        <v>3</v>
      </c>
      <c r="AB13" s="118">
        <v>3</v>
      </c>
      <c r="AC13" s="118">
        <v>3</v>
      </c>
      <c r="AD13" s="118">
        <v>3</v>
      </c>
      <c r="AE13" s="118">
        <v>3</v>
      </c>
      <c r="AF13" s="118">
        <v>3</v>
      </c>
      <c r="AG13" s="118">
        <v>3</v>
      </c>
      <c r="AH13" s="118">
        <v>3</v>
      </c>
      <c r="AI13" s="118">
        <v>3</v>
      </c>
      <c r="AJ13" s="118">
        <v>3</v>
      </c>
      <c r="AK13" s="118">
        <v>3</v>
      </c>
      <c r="AL13" s="118">
        <v>3</v>
      </c>
      <c r="AM13" s="118">
        <v>3</v>
      </c>
      <c r="AN13" s="118">
        <v>3</v>
      </c>
      <c r="AO13" s="118">
        <v>3</v>
      </c>
      <c r="AP13" s="118">
        <v>3</v>
      </c>
      <c r="AQ13" s="118">
        <v>3</v>
      </c>
      <c r="AR13" s="118">
        <v>3</v>
      </c>
      <c r="AS13" s="118">
        <v>3</v>
      </c>
      <c r="AT13" s="118">
        <v>3</v>
      </c>
      <c r="AU13" s="118">
        <v>3</v>
      </c>
      <c r="AV13" s="119">
        <v>3</v>
      </c>
      <c r="AW13" s="49"/>
      <c r="AX13" s="82"/>
      <c r="AY13" s="77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48"/>
      <c r="BJ13" s="86">
        <f t="shared" si="2"/>
        <v>48</v>
      </c>
      <c r="BK13" s="86">
        <f t="shared" si="4"/>
        <v>69</v>
      </c>
      <c r="BL13" s="86">
        <f t="shared" si="3"/>
        <v>117</v>
      </c>
    </row>
    <row r="14" spans="1:64" ht="12" customHeight="1">
      <c r="A14" s="275"/>
      <c r="B14" s="255"/>
      <c r="C14" s="255"/>
      <c r="D14" s="16" t="s">
        <v>216</v>
      </c>
      <c r="E14" s="71"/>
      <c r="F14" s="120"/>
      <c r="G14" s="120">
        <v>1</v>
      </c>
      <c r="H14" s="120"/>
      <c r="I14" s="120">
        <v>1</v>
      </c>
      <c r="J14" s="120">
        <v>1</v>
      </c>
      <c r="K14" s="120">
        <v>1</v>
      </c>
      <c r="L14" s="120">
        <v>1</v>
      </c>
      <c r="M14" s="120">
        <v>1</v>
      </c>
      <c r="N14" s="120">
        <v>1</v>
      </c>
      <c r="O14" s="120">
        <v>1</v>
      </c>
      <c r="P14" s="120">
        <v>1</v>
      </c>
      <c r="Q14" s="120">
        <v>1</v>
      </c>
      <c r="R14" s="120">
        <v>1</v>
      </c>
      <c r="S14" s="120">
        <v>1</v>
      </c>
      <c r="T14" s="120">
        <v>1</v>
      </c>
      <c r="U14" s="120">
        <v>1</v>
      </c>
      <c r="V14" s="120">
        <v>1</v>
      </c>
      <c r="W14" s="116"/>
      <c r="X14" s="114">
        <v>0</v>
      </c>
      <c r="Y14" s="114">
        <v>0</v>
      </c>
      <c r="Z14" s="120"/>
      <c r="AA14" s="120">
        <v>1</v>
      </c>
      <c r="AB14" s="120"/>
      <c r="AC14" s="120">
        <v>1</v>
      </c>
      <c r="AD14" s="120">
        <v>1</v>
      </c>
      <c r="AE14" s="120">
        <v>1</v>
      </c>
      <c r="AF14" s="120">
        <v>1</v>
      </c>
      <c r="AG14" s="120">
        <v>1</v>
      </c>
      <c r="AH14" s="120">
        <v>1</v>
      </c>
      <c r="AI14" s="120">
        <v>1</v>
      </c>
      <c r="AJ14" s="120">
        <v>1</v>
      </c>
      <c r="AK14" s="120">
        <v>1</v>
      </c>
      <c r="AL14" s="120">
        <v>1</v>
      </c>
      <c r="AM14" s="120">
        <v>1</v>
      </c>
      <c r="AN14" s="120">
        <v>1</v>
      </c>
      <c r="AO14" s="120">
        <v>1</v>
      </c>
      <c r="AP14" s="120">
        <v>1</v>
      </c>
      <c r="AQ14" s="120">
        <v>1</v>
      </c>
      <c r="AR14" s="120">
        <v>1</v>
      </c>
      <c r="AS14" s="120">
        <v>1</v>
      </c>
      <c r="AT14" s="120">
        <v>1</v>
      </c>
      <c r="AU14" s="120">
        <v>1</v>
      </c>
      <c r="AV14" s="121">
        <v>1</v>
      </c>
      <c r="AW14" s="49"/>
      <c r="AX14" s="82"/>
      <c r="AY14" s="77">
        <v>0</v>
      </c>
      <c r="AZ14" s="71">
        <v>0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48"/>
      <c r="BJ14">
        <f t="shared" si="2"/>
        <v>15</v>
      </c>
      <c r="BK14">
        <f t="shared" si="4"/>
        <v>21</v>
      </c>
      <c r="BL14">
        <f t="shared" si="3"/>
        <v>36</v>
      </c>
    </row>
    <row r="15" spans="1:64" ht="12" customHeight="1">
      <c r="A15" s="275"/>
      <c r="B15" s="254" t="s">
        <v>163</v>
      </c>
      <c r="C15" s="254" t="s">
        <v>67</v>
      </c>
      <c r="D15" s="16" t="s">
        <v>215</v>
      </c>
      <c r="E15" s="70"/>
      <c r="F15" s="118">
        <v>1</v>
      </c>
      <c r="G15" s="118">
        <v>2</v>
      </c>
      <c r="H15" s="118">
        <v>2</v>
      </c>
      <c r="I15" s="118">
        <v>2</v>
      </c>
      <c r="J15" s="118">
        <v>2</v>
      </c>
      <c r="K15" s="118">
        <v>2</v>
      </c>
      <c r="L15" s="118">
        <v>2</v>
      </c>
      <c r="M15" s="118">
        <v>2</v>
      </c>
      <c r="N15" s="118">
        <v>2</v>
      </c>
      <c r="O15" s="118">
        <v>2</v>
      </c>
      <c r="P15" s="118">
        <v>2</v>
      </c>
      <c r="Q15" s="118">
        <v>2</v>
      </c>
      <c r="R15" s="118">
        <v>2</v>
      </c>
      <c r="S15" s="118">
        <v>2</v>
      </c>
      <c r="T15" s="118">
        <v>2</v>
      </c>
      <c r="U15" s="118">
        <v>2</v>
      </c>
      <c r="V15" s="118">
        <v>1</v>
      </c>
      <c r="W15" s="113"/>
      <c r="X15" s="114">
        <v>0</v>
      </c>
      <c r="Y15" s="114">
        <v>0</v>
      </c>
      <c r="Z15" s="118">
        <v>2</v>
      </c>
      <c r="AA15" s="118">
        <v>2</v>
      </c>
      <c r="AB15" s="118">
        <v>2</v>
      </c>
      <c r="AC15" s="118">
        <v>2</v>
      </c>
      <c r="AD15" s="118">
        <v>2</v>
      </c>
      <c r="AE15" s="118">
        <v>2</v>
      </c>
      <c r="AF15" s="118">
        <v>2</v>
      </c>
      <c r="AG15" s="118">
        <v>2</v>
      </c>
      <c r="AH15" s="118">
        <v>2</v>
      </c>
      <c r="AI15" s="118">
        <v>2</v>
      </c>
      <c r="AJ15" s="118">
        <v>2</v>
      </c>
      <c r="AK15" s="118">
        <v>2</v>
      </c>
      <c r="AL15" s="118">
        <v>2</v>
      </c>
      <c r="AM15" s="118">
        <v>2</v>
      </c>
      <c r="AN15" s="118">
        <v>2</v>
      </c>
      <c r="AO15" s="118">
        <v>2</v>
      </c>
      <c r="AP15" s="118">
        <v>2</v>
      </c>
      <c r="AQ15" s="118">
        <v>2</v>
      </c>
      <c r="AR15" s="118">
        <v>2</v>
      </c>
      <c r="AS15" s="118">
        <v>2</v>
      </c>
      <c r="AT15" s="118">
        <v>2</v>
      </c>
      <c r="AU15" s="118">
        <v>2</v>
      </c>
      <c r="AV15" s="119">
        <v>2</v>
      </c>
      <c r="AW15" s="49"/>
      <c r="AX15" s="82"/>
      <c r="AY15" s="77">
        <v>0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0</v>
      </c>
      <c r="BF15" s="71">
        <v>0</v>
      </c>
      <c r="BG15" s="71">
        <v>0</v>
      </c>
      <c r="BH15" s="71">
        <v>0</v>
      </c>
      <c r="BI15" s="48"/>
      <c r="BJ15" s="86">
        <f t="shared" si="2"/>
        <v>32</v>
      </c>
      <c r="BK15" s="86">
        <f t="shared" si="4"/>
        <v>46</v>
      </c>
      <c r="BL15" s="86">
        <f t="shared" si="3"/>
        <v>78</v>
      </c>
    </row>
    <row r="16" spans="1:64" ht="12" customHeight="1">
      <c r="A16" s="275"/>
      <c r="B16" s="255"/>
      <c r="C16" s="255"/>
      <c r="D16" s="16" t="s">
        <v>216</v>
      </c>
      <c r="E16" s="71"/>
      <c r="F16" s="120">
        <v>1</v>
      </c>
      <c r="G16" s="120"/>
      <c r="H16" s="120">
        <v>1</v>
      </c>
      <c r="I16" s="120"/>
      <c r="J16" s="120">
        <v>1</v>
      </c>
      <c r="K16" s="120"/>
      <c r="L16" s="120">
        <v>1</v>
      </c>
      <c r="M16" s="120"/>
      <c r="N16" s="120">
        <v>1</v>
      </c>
      <c r="O16" s="120"/>
      <c r="P16" s="120">
        <v>1</v>
      </c>
      <c r="Q16" s="120">
        <v>1</v>
      </c>
      <c r="R16" s="120">
        <v>1</v>
      </c>
      <c r="S16" s="120">
        <v>1</v>
      </c>
      <c r="T16" s="120">
        <v>1</v>
      </c>
      <c r="U16" s="120">
        <v>1</v>
      </c>
      <c r="V16" s="120"/>
      <c r="W16" s="116"/>
      <c r="X16" s="114">
        <v>0</v>
      </c>
      <c r="Y16" s="114">
        <v>0</v>
      </c>
      <c r="Z16" s="120">
        <v>1</v>
      </c>
      <c r="AA16" s="120"/>
      <c r="AB16" s="120">
        <v>1</v>
      </c>
      <c r="AC16" s="120"/>
      <c r="AD16" s="120">
        <v>1</v>
      </c>
      <c r="AE16" s="120"/>
      <c r="AF16" s="120">
        <v>1</v>
      </c>
      <c r="AG16" s="120"/>
      <c r="AH16" s="120">
        <v>1</v>
      </c>
      <c r="AI16" s="120"/>
      <c r="AJ16" s="120">
        <v>1</v>
      </c>
      <c r="AK16" s="120"/>
      <c r="AL16" s="120">
        <v>1</v>
      </c>
      <c r="AM16" s="120">
        <v>1</v>
      </c>
      <c r="AN16" s="120">
        <v>1</v>
      </c>
      <c r="AO16" s="120">
        <v>1</v>
      </c>
      <c r="AP16" s="120">
        <v>1</v>
      </c>
      <c r="AQ16" s="120">
        <v>1</v>
      </c>
      <c r="AR16" s="120">
        <v>1</v>
      </c>
      <c r="AS16" s="120">
        <v>1</v>
      </c>
      <c r="AT16" s="120"/>
      <c r="AU16" s="120">
        <v>1</v>
      </c>
      <c r="AV16" s="121"/>
      <c r="AW16" s="49"/>
      <c r="AX16" s="82"/>
      <c r="AY16" s="77">
        <v>0</v>
      </c>
      <c r="AZ16" s="71">
        <v>0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48"/>
      <c r="BJ16">
        <f t="shared" si="2"/>
        <v>11</v>
      </c>
      <c r="BK16">
        <f t="shared" si="4"/>
        <v>15</v>
      </c>
      <c r="BL16">
        <f t="shared" si="3"/>
        <v>26</v>
      </c>
    </row>
    <row r="17" spans="1:64" ht="12" customHeight="1">
      <c r="A17" s="275"/>
      <c r="B17" s="254" t="s">
        <v>164</v>
      </c>
      <c r="C17" s="254" t="s">
        <v>98</v>
      </c>
      <c r="D17" s="16" t="s">
        <v>215</v>
      </c>
      <c r="E17" s="70"/>
      <c r="F17" s="118">
        <v>2</v>
      </c>
      <c r="G17" s="118">
        <v>3</v>
      </c>
      <c r="H17" s="118">
        <v>3</v>
      </c>
      <c r="I17" s="118">
        <v>3</v>
      </c>
      <c r="J17" s="118">
        <v>3</v>
      </c>
      <c r="K17" s="118">
        <v>3</v>
      </c>
      <c r="L17" s="118">
        <v>3</v>
      </c>
      <c r="M17" s="118">
        <v>3</v>
      </c>
      <c r="N17" s="118">
        <v>3</v>
      </c>
      <c r="O17" s="118">
        <v>3</v>
      </c>
      <c r="P17" s="118">
        <v>3</v>
      </c>
      <c r="Q17" s="118">
        <v>3</v>
      </c>
      <c r="R17" s="118">
        <v>3</v>
      </c>
      <c r="S17" s="118">
        <v>3</v>
      </c>
      <c r="T17" s="118">
        <v>3</v>
      </c>
      <c r="U17" s="118">
        <v>3</v>
      </c>
      <c r="V17" s="118">
        <v>1</v>
      </c>
      <c r="W17" s="113"/>
      <c r="X17" s="114">
        <v>0</v>
      </c>
      <c r="Y17" s="114">
        <v>0</v>
      </c>
      <c r="Z17" s="118">
        <v>3</v>
      </c>
      <c r="AA17" s="118">
        <v>3</v>
      </c>
      <c r="AB17" s="118">
        <v>3</v>
      </c>
      <c r="AC17" s="118">
        <v>3</v>
      </c>
      <c r="AD17" s="118">
        <v>3</v>
      </c>
      <c r="AE17" s="118">
        <v>3</v>
      </c>
      <c r="AF17" s="118">
        <v>3</v>
      </c>
      <c r="AG17" s="118">
        <v>3</v>
      </c>
      <c r="AH17" s="118">
        <v>3</v>
      </c>
      <c r="AI17" s="118">
        <v>3</v>
      </c>
      <c r="AJ17" s="118">
        <v>3</v>
      </c>
      <c r="AK17" s="118">
        <v>3</v>
      </c>
      <c r="AL17" s="118">
        <v>3</v>
      </c>
      <c r="AM17" s="118">
        <v>3</v>
      </c>
      <c r="AN17" s="118">
        <v>3</v>
      </c>
      <c r="AO17" s="118">
        <v>3</v>
      </c>
      <c r="AP17" s="118">
        <v>3</v>
      </c>
      <c r="AQ17" s="118">
        <v>3</v>
      </c>
      <c r="AR17" s="118">
        <v>3</v>
      </c>
      <c r="AS17" s="118">
        <v>3</v>
      </c>
      <c r="AT17" s="118">
        <v>3</v>
      </c>
      <c r="AU17" s="118">
        <v>3</v>
      </c>
      <c r="AV17" s="119">
        <v>3</v>
      </c>
      <c r="AW17" s="49"/>
      <c r="AX17" s="82"/>
      <c r="AY17" s="77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48"/>
      <c r="BJ17" s="86">
        <f t="shared" si="2"/>
        <v>48</v>
      </c>
      <c r="BK17" s="86">
        <f t="shared" si="4"/>
        <v>69</v>
      </c>
      <c r="BL17" s="86">
        <f t="shared" si="3"/>
        <v>117</v>
      </c>
    </row>
    <row r="18" spans="1:64" ht="12" customHeight="1">
      <c r="A18" s="275"/>
      <c r="B18" s="255"/>
      <c r="C18" s="255"/>
      <c r="D18" s="16" t="s">
        <v>216</v>
      </c>
      <c r="E18" s="71"/>
      <c r="F18" s="120">
        <v>1</v>
      </c>
      <c r="G18" s="120">
        <v>1</v>
      </c>
      <c r="H18" s="120">
        <v>1</v>
      </c>
      <c r="I18" s="120">
        <v>1</v>
      </c>
      <c r="J18" s="120">
        <v>1</v>
      </c>
      <c r="K18" s="120">
        <v>1</v>
      </c>
      <c r="L18" s="120">
        <v>1</v>
      </c>
      <c r="M18" s="120">
        <v>1</v>
      </c>
      <c r="N18" s="120">
        <v>1</v>
      </c>
      <c r="O18" s="120">
        <v>1</v>
      </c>
      <c r="P18" s="120">
        <v>1</v>
      </c>
      <c r="Q18" s="120">
        <v>1</v>
      </c>
      <c r="R18" s="120">
        <v>1</v>
      </c>
      <c r="S18" s="120">
        <v>1</v>
      </c>
      <c r="T18" s="120"/>
      <c r="U18" s="120">
        <v>1</v>
      </c>
      <c r="V18" s="120"/>
      <c r="W18" s="116"/>
      <c r="X18" s="114">
        <v>0</v>
      </c>
      <c r="Y18" s="114">
        <v>0</v>
      </c>
      <c r="Z18" s="120">
        <v>1</v>
      </c>
      <c r="AA18" s="120"/>
      <c r="AB18" s="120">
        <v>1</v>
      </c>
      <c r="AC18" s="120"/>
      <c r="AD18" s="120">
        <v>1</v>
      </c>
      <c r="AE18" s="120">
        <v>1</v>
      </c>
      <c r="AF18" s="120">
        <v>1</v>
      </c>
      <c r="AG18" s="120">
        <v>1</v>
      </c>
      <c r="AH18" s="120">
        <v>1</v>
      </c>
      <c r="AI18" s="120">
        <v>1</v>
      </c>
      <c r="AJ18" s="120">
        <v>1</v>
      </c>
      <c r="AK18" s="120">
        <v>1</v>
      </c>
      <c r="AL18" s="120">
        <v>1</v>
      </c>
      <c r="AM18" s="120">
        <v>1</v>
      </c>
      <c r="AN18" s="120">
        <v>1</v>
      </c>
      <c r="AO18" s="120">
        <v>1</v>
      </c>
      <c r="AP18" s="120">
        <v>1</v>
      </c>
      <c r="AQ18" s="120">
        <v>1</v>
      </c>
      <c r="AR18" s="120">
        <v>1</v>
      </c>
      <c r="AS18" s="120">
        <v>1</v>
      </c>
      <c r="AT18" s="120">
        <v>1</v>
      </c>
      <c r="AU18" s="120">
        <v>1</v>
      </c>
      <c r="AV18" s="121">
        <v>1</v>
      </c>
      <c r="AW18" s="49"/>
      <c r="AX18" s="82"/>
      <c r="AY18" s="77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0</v>
      </c>
      <c r="BE18" s="71">
        <v>0</v>
      </c>
      <c r="BF18" s="71">
        <v>0</v>
      </c>
      <c r="BG18" s="71">
        <v>0</v>
      </c>
      <c r="BH18" s="71">
        <v>0</v>
      </c>
      <c r="BI18" s="48"/>
      <c r="BJ18">
        <f t="shared" si="2"/>
        <v>15</v>
      </c>
      <c r="BK18">
        <f t="shared" si="4"/>
        <v>21</v>
      </c>
      <c r="BL18">
        <f t="shared" si="3"/>
        <v>36</v>
      </c>
    </row>
    <row r="19" spans="1:64" ht="12" customHeight="1">
      <c r="A19" s="275"/>
      <c r="B19" s="254" t="s">
        <v>165</v>
      </c>
      <c r="C19" s="254" t="s">
        <v>137</v>
      </c>
      <c r="D19" s="16" t="s">
        <v>215</v>
      </c>
      <c r="E19" s="70"/>
      <c r="F19" s="118">
        <v>1</v>
      </c>
      <c r="G19" s="118">
        <v>3</v>
      </c>
      <c r="H19" s="118">
        <v>3</v>
      </c>
      <c r="I19" s="118">
        <v>3</v>
      </c>
      <c r="J19" s="118">
        <v>3</v>
      </c>
      <c r="K19" s="118">
        <v>3</v>
      </c>
      <c r="L19" s="118">
        <v>3</v>
      </c>
      <c r="M19" s="118">
        <v>3</v>
      </c>
      <c r="N19" s="118">
        <v>3</v>
      </c>
      <c r="O19" s="118">
        <v>3</v>
      </c>
      <c r="P19" s="118">
        <v>3</v>
      </c>
      <c r="Q19" s="118">
        <v>3</v>
      </c>
      <c r="R19" s="118">
        <v>3</v>
      </c>
      <c r="S19" s="118">
        <v>3</v>
      </c>
      <c r="T19" s="118">
        <v>3</v>
      </c>
      <c r="U19" s="118">
        <v>3</v>
      </c>
      <c r="V19" s="118">
        <v>2</v>
      </c>
      <c r="W19" s="113"/>
      <c r="X19" s="114">
        <v>0</v>
      </c>
      <c r="Y19" s="114">
        <v>0</v>
      </c>
      <c r="Z19" s="118">
        <v>3</v>
      </c>
      <c r="AA19" s="118">
        <v>3</v>
      </c>
      <c r="AB19" s="118">
        <v>3</v>
      </c>
      <c r="AC19" s="118">
        <v>3</v>
      </c>
      <c r="AD19" s="118">
        <v>3</v>
      </c>
      <c r="AE19" s="118">
        <v>3</v>
      </c>
      <c r="AF19" s="118">
        <v>3</v>
      </c>
      <c r="AG19" s="118">
        <v>3</v>
      </c>
      <c r="AH19" s="118">
        <v>3</v>
      </c>
      <c r="AI19" s="118">
        <v>3</v>
      </c>
      <c r="AJ19" s="118">
        <v>3</v>
      </c>
      <c r="AK19" s="118">
        <v>3</v>
      </c>
      <c r="AL19" s="118">
        <v>3</v>
      </c>
      <c r="AM19" s="118">
        <v>3</v>
      </c>
      <c r="AN19" s="118">
        <v>3</v>
      </c>
      <c r="AO19" s="118">
        <v>3</v>
      </c>
      <c r="AP19" s="118">
        <v>3</v>
      </c>
      <c r="AQ19" s="118">
        <v>3</v>
      </c>
      <c r="AR19" s="118">
        <v>3</v>
      </c>
      <c r="AS19" s="118">
        <v>3</v>
      </c>
      <c r="AT19" s="118">
        <v>3</v>
      </c>
      <c r="AU19" s="118">
        <v>3</v>
      </c>
      <c r="AV19" s="119">
        <v>3</v>
      </c>
      <c r="AW19" s="49"/>
      <c r="AX19" s="82"/>
      <c r="AY19" s="77">
        <v>0</v>
      </c>
      <c r="AZ19" s="71">
        <v>0</v>
      </c>
      <c r="BA19" s="71">
        <v>0</v>
      </c>
      <c r="BB19" s="71">
        <v>0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0</v>
      </c>
      <c r="BI19" s="48"/>
      <c r="BJ19" s="86">
        <f t="shared" si="2"/>
        <v>48</v>
      </c>
      <c r="BK19" s="86">
        <f t="shared" si="4"/>
        <v>69</v>
      </c>
      <c r="BL19" s="86">
        <f t="shared" si="3"/>
        <v>117</v>
      </c>
    </row>
    <row r="20" spans="1:64" ht="12" customHeight="1">
      <c r="A20" s="275"/>
      <c r="B20" s="255"/>
      <c r="C20" s="255"/>
      <c r="D20" s="16" t="s">
        <v>216</v>
      </c>
      <c r="E20" s="71"/>
      <c r="F20" s="120"/>
      <c r="G20" s="120">
        <v>1</v>
      </c>
      <c r="H20" s="120">
        <v>1</v>
      </c>
      <c r="I20" s="120">
        <v>1</v>
      </c>
      <c r="J20" s="120">
        <v>1</v>
      </c>
      <c r="K20" s="120">
        <v>1</v>
      </c>
      <c r="L20" s="120">
        <v>1</v>
      </c>
      <c r="M20" s="120">
        <v>1</v>
      </c>
      <c r="N20" s="120">
        <v>1</v>
      </c>
      <c r="O20" s="120">
        <v>1</v>
      </c>
      <c r="P20" s="120">
        <v>1</v>
      </c>
      <c r="Q20" s="120">
        <v>1</v>
      </c>
      <c r="R20" s="120">
        <v>1</v>
      </c>
      <c r="S20" s="120">
        <v>1</v>
      </c>
      <c r="T20" s="120">
        <v>1</v>
      </c>
      <c r="U20" s="120">
        <v>1</v>
      </c>
      <c r="V20" s="120"/>
      <c r="W20" s="116"/>
      <c r="X20" s="114">
        <v>0</v>
      </c>
      <c r="Y20" s="114">
        <v>0</v>
      </c>
      <c r="Z20" s="120"/>
      <c r="AA20" s="120">
        <v>1</v>
      </c>
      <c r="AB20" s="120"/>
      <c r="AC20" s="120">
        <v>1</v>
      </c>
      <c r="AD20" s="120">
        <v>1</v>
      </c>
      <c r="AE20" s="120">
        <v>1</v>
      </c>
      <c r="AF20" s="120">
        <v>1</v>
      </c>
      <c r="AG20" s="120">
        <v>1</v>
      </c>
      <c r="AH20" s="120">
        <v>1</v>
      </c>
      <c r="AI20" s="120">
        <v>1</v>
      </c>
      <c r="AJ20" s="120">
        <v>1</v>
      </c>
      <c r="AK20" s="120">
        <v>1</v>
      </c>
      <c r="AL20" s="120">
        <v>1</v>
      </c>
      <c r="AM20" s="120">
        <v>1</v>
      </c>
      <c r="AN20" s="120">
        <v>1</v>
      </c>
      <c r="AO20" s="120">
        <v>1</v>
      </c>
      <c r="AP20" s="120">
        <v>1</v>
      </c>
      <c r="AQ20" s="120">
        <v>1</v>
      </c>
      <c r="AR20" s="120">
        <v>1</v>
      </c>
      <c r="AS20" s="120">
        <v>1</v>
      </c>
      <c r="AT20" s="120">
        <v>1</v>
      </c>
      <c r="AU20" s="120">
        <v>1</v>
      </c>
      <c r="AV20" s="121">
        <v>1</v>
      </c>
      <c r="AW20" s="49"/>
      <c r="AX20" s="82"/>
      <c r="AY20" s="77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48"/>
      <c r="BJ20">
        <f t="shared" si="2"/>
        <v>15</v>
      </c>
      <c r="BK20">
        <f t="shared" si="4"/>
        <v>21</v>
      </c>
      <c r="BL20">
        <f t="shared" si="3"/>
        <v>36</v>
      </c>
    </row>
    <row r="21" spans="1:64" ht="12" customHeight="1">
      <c r="A21" s="275"/>
      <c r="B21" s="254" t="s">
        <v>166</v>
      </c>
      <c r="C21" s="254" t="s">
        <v>138</v>
      </c>
      <c r="D21" s="16" t="s">
        <v>215</v>
      </c>
      <c r="E21" s="70"/>
      <c r="F21" s="118">
        <v>1</v>
      </c>
      <c r="G21" s="118">
        <v>2</v>
      </c>
      <c r="H21" s="118">
        <v>2</v>
      </c>
      <c r="I21" s="118">
        <v>2</v>
      </c>
      <c r="J21" s="118">
        <v>2</v>
      </c>
      <c r="K21" s="118">
        <v>2</v>
      </c>
      <c r="L21" s="118">
        <v>2</v>
      </c>
      <c r="M21" s="118">
        <v>2</v>
      </c>
      <c r="N21" s="118">
        <v>2</v>
      </c>
      <c r="O21" s="118">
        <v>2</v>
      </c>
      <c r="P21" s="118">
        <v>2</v>
      </c>
      <c r="Q21" s="118">
        <v>2</v>
      </c>
      <c r="R21" s="118">
        <v>2</v>
      </c>
      <c r="S21" s="118">
        <v>2</v>
      </c>
      <c r="T21" s="118">
        <v>2</v>
      </c>
      <c r="U21" s="118">
        <v>2</v>
      </c>
      <c r="V21" s="118">
        <v>1</v>
      </c>
      <c r="W21" s="113"/>
      <c r="X21" s="114">
        <v>0</v>
      </c>
      <c r="Y21" s="114">
        <v>0</v>
      </c>
      <c r="Z21" s="118">
        <v>2</v>
      </c>
      <c r="AA21" s="118">
        <v>2</v>
      </c>
      <c r="AB21" s="118">
        <v>2</v>
      </c>
      <c r="AC21" s="118">
        <v>2</v>
      </c>
      <c r="AD21" s="118">
        <v>2</v>
      </c>
      <c r="AE21" s="118">
        <v>2</v>
      </c>
      <c r="AF21" s="118">
        <v>2</v>
      </c>
      <c r="AG21" s="118">
        <v>2</v>
      </c>
      <c r="AH21" s="118">
        <v>2</v>
      </c>
      <c r="AI21" s="118">
        <v>2</v>
      </c>
      <c r="AJ21" s="118">
        <v>2</v>
      </c>
      <c r="AK21" s="118">
        <v>2</v>
      </c>
      <c r="AL21" s="118">
        <v>2</v>
      </c>
      <c r="AM21" s="118">
        <v>2</v>
      </c>
      <c r="AN21" s="118">
        <v>2</v>
      </c>
      <c r="AO21" s="118">
        <v>2</v>
      </c>
      <c r="AP21" s="118">
        <v>2</v>
      </c>
      <c r="AQ21" s="118">
        <v>2</v>
      </c>
      <c r="AR21" s="118">
        <v>2</v>
      </c>
      <c r="AS21" s="118">
        <v>2</v>
      </c>
      <c r="AT21" s="118">
        <v>2</v>
      </c>
      <c r="AU21" s="118">
        <v>2</v>
      </c>
      <c r="AV21" s="119">
        <v>2</v>
      </c>
      <c r="AW21" s="49"/>
      <c r="AX21" s="82"/>
      <c r="AY21" s="77">
        <v>0</v>
      </c>
      <c r="AZ21" s="71">
        <v>0</v>
      </c>
      <c r="BA21" s="71">
        <v>0</v>
      </c>
      <c r="BB21" s="71">
        <v>0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0</v>
      </c>
      <c r="BI21" s="48"/>
      <c r="BJ21" s="86">
        <f t="shared" si="2"/>
        <v>32</v>
      </c>
      <c r="BK21" s="86">
        <f t="shared" si="4"/>
        <v>46</v>
      </c>
      <c r="BL21" s="86">
        <f t="shared" si="3"/>
        <v>78</v>
      </c>
    </row>
    <row r="22" spans="1:64" ht="12" customHeight="1">
      <c r="A22" s="275"/>
      <c r="B22" s="255"/>
      <c r="C22" s="255"/>
      <c r="D22" s="16" t="s">
        <v>216</v>
      </c>
      <c r="E22" s="71"/>
      <c r="F22" s="120"/>
      <c r="G22" s="120"/>
      <c r="H22" s="120">
        <v>1</v>
      </c>
      <c r="I22" s="120"/>
      <c r="J22" s="120">
        <v>1</v>
      </c>
      <c r="K22" s="120"/>
      <c r="L22" s="120">
        <v>1</v>
      </c>
      <c r="M22" s="120">
        <v>1</v>
      </c>
      <c r="N22" s="120"/>
      <c r="O22" s="120">
        <v>1</v>
      </c>
      <c r="P22" s="120">
        <v>1</v>
      </c>
      <c r="Q22" s="120"/>
      <c r="R22" s="120">
        <v>1</v>
      </c>
      <c r="S22" s="120">
        <v>1</v>
      </c>
      <c r="T22" s="120">
        <v>1</v>
      </c>
      <c r="U22" s="120">
        <v>1</v>
      </c>
      <c r="V22" s="120">
        <v>1</v>
      </c>
      <c r="W22" s="116"/>
      <c r="X22" s="114">
        <v>0</v>
      </c>
      <c r="Y22" s="114">
        <v>0</v>
      </c>
      <c r="Z22" s="120">
        <v>1</v>
      </c>
      <c r="AA22" s="120"/>
      <c r="AB22" s="120">
        <v>1</v>
      </c>
      <c r="AC22" s="120"/>
      <c r="AD22" s="120">
        <v>1</v>
      </c>
      <c r="AE22" s="120"/>
      <c r="AF22" s="120">
        <v>1</v>
      </c>
      <c r="AG22" s="120"/>
      <c r="AH22" s="120">
        <v>1</v>
      </c>
      <c r="AI22" s="120"/>
      <c r="AJ22" s="120">
        <v>1</v>
      </c>
      <c r="AK22" s="120"/>
      <c r="AL22" s="120">
        <v>1</v>
      </c>
      <c r="AM22" s="120"/>
      <c r="AN22" s="120">
        <v>1</v>
      </c>
      <c r="AO22" s="120">
        <v>1</v>
      </c>
      <c r="AP22" s="120">
        <v>1</v>
      </c>
      <c r="AQ22" s="120">
        <v>1</v>
      </c>
      <c r="AR22" s="120">
        <v>1</v>
      </c>
      <c r="AS22" s="120">
        <v>1</v>
      </c>
      <c r="AT22" s="120">
        <v>1</v>
      </c>
      <c r="AU22" s="120">
        <v>1</v>
      </c>
      <c r="AV22" s="121"/>
      <c r="AW22" s="49"/>
      <c r="AX22" s="82"/>
      <c r="AY22" s="77">
        <v>0</v>
      </c>
      <c r="AZ22" s="71">
        <v>0</v>
      </c>
      <c r="BA22" s="71">
        <v>0</v>
      </c>
      <c r="BB22" s="71">
        <v>0</v>
      </c>
      <c r="BC22" s="71">
        <v>0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48"/>
      <c r="BJ22">
        <f t="shared" si="2"/>
        <v>11</v>
      </c>
      <c r="BK22">
        <f t="shared" si="4"/>
        <v>15</v>
      </c>
      <c r="BL22">
        <f t="shared" si="3"/>
        <v>26</v>
      </c>
    </row>
    <row r="23" spans="1:64" ht="12" customHeight="1">
      <c r="A23" s="275"/>
      <c r="B23" s="254" t="s">
        <v>167</v>
      </c>
      <c r="C23" s="254" t="s">
        <v>139</v>
      </c>
      <c r="D23" s="16" t="s">
        <v>215</v>
      </c>
      <c r="E23" s="70"/>
      <c r="F23" s="118">
        <v>1</v>
      </c>
      <c r="G23" s="118">
        <v>2</v>
      </c>
      <c r="H23" s="118">
        <v>2</v>
      </c>
      <c r="I23" s="118">
        <v>2</v>
      </c>
      <c r="J23" s="118">
        <v>2</v>
      </c>
      <c r="K23" s="118">
        <v>2</v>
      </c>
      <c r="L23" s="118">
        <v>2</v>
      </c>
      <c r="M23" s="118">
        <v>2</v>
      </c>
      <c r="N23" s="118">
        <v>2</v>
      </c>
      <c r="O23" s="118">
        <v>2</v>
      </c>
      <c r="P23" s="118">
        <v>2</v>
      </c>
      <c r="Q23" s="118">
        <v>2</v>
      </c>
      <c r="R23" s="118">
        <v>2</v>
      </c>
      <c r="S23" s="118">
        <v>2</v>
      </c>
      <c r="T23" s="118">
        <v>2</v>
      </c>
      <c r="U23" s="118">
        <v>2</v>
      </c>
      <c r="V23" s="118">
        <v>1</v>
      </c>
      <c r="W23" s="113"/>
      <c r="X23" s="114">
        <v>0</v>
      </c>
      <c r="Y23" s="114">
        <v>0</v>
      </c>
      <c r="Z23" s="118">
        <v>2</v>
      </c>
      <c r="AA23" s="118">
        <v>2</v>
      </c>
      <c r="AB23" s="118">
        <v>2</v>
      </c>
      <c r="AC23" s="118">
        <v>2</v>
      </c>
      <c r="AD23" s="118">
        <v>2</v>
      </c>
      <c r="AE23" s="118">
        <v>2</v>
      </c>
      <c r="AF23" s="118">
        <v>2</v>
      </c>
      <c r="AG23" s="118">
        <v>2</v>
      </c>
      <c r="AH23" s="118">
        <v>2</v>
      </c>
      <c r="AI23" s="118">
        <v>2</v>
      </c>
      <c r="AJ23" s="118">
        <v>2</v>
      </c>
      <c r="AK23" s="118">
        <v>2</v>
      </c>
      <c r="AL23" s="118">
        <v>2</v>
      </c>
      <c r="AM23" s="118">
        <v>2</v>
      </c>
      <c r="AN23" s="118">
        <v>2</v>
      </c>
      <c r="AO23" s="118">
        <v>2</v>
      </c>
      <c r="AP23" s="118">
        <v>2</v>
      </c>
      <c r="AQ23" s="118">
        <v>2</v>
      </c>
      <c r="AR23" s="118">
        <v>2</v>
      </c>
      <c r="AS23" s="118">
        <v>2</v>
      </c>
      <c r="AT23" s="118">
        <v>2</v>
      </c>
      <c r="AU23" s="118">
        <v>2</v>
      </c>
      <c r="AV23" s="119">
        <v>2</v>
      </c>
      <c r="AW23" s="49"/>
      <c r="AX23" s="82"/>
      <c r="AY23" s="77">
        <v>0</v>
      </c>
      <c r="AZ23" s="71">
        <v>0</v>
      </c>
      <c r="BA23" s="71">
        <v>0</v>
      </c>
      <c r="BB23" s="71">
        <v>0</v>
      </c>
      <c r="BC23" s="71">
        <v>0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48"/>
      <c r="BJ23" s="86">
        <f t="shared" si="2"/>
        <v>32</v>
      </c>
      <c r="BK23" s="86">
        <f t="shared" si="4"/>
        <v>46</v>
      </c>
      <c r="BL23" s="86">
        <f t="shared" si="3"/>
        <v>78</v>
      </c>
    </row>
    <row r="24" spans="1:64" ht="12" customHeight="1">
      <c r="A24" s="275"/>
      <c r="B24" s="255"/>
      <c r="C24" s="255"/>
      <c r="D24" s="16" t="s">
        <v>216</v>
      </c>
      <c r="E24" s="71"/>
      <c r="F24" s="120"/>
      <c r="G24" s="120"/>
      <c r="H24" s="120">
        <v>1</v>
      </c>
      <c r="I24" s="120">
        <v>1</v>
      </c>
      <c r="J24" s="120"/>
      <c r="K24" s="120">
        <v>1</v>
      </c>
      <c r="L24" s="120">
        <v>1</v>
      </c>
      <c r="M24" s="120"/>
      <c r="N24" s="120">
        <v>1</v>
      </c>
      <c r="O24" s="120">
        <v>1</v>
      </c>
      <c r="P24" s="120"/>
      <c r="Q24" s="120">
        <v>1</v>
      </c>
      <c r="R24" s="120">
        <v>1</v>
      </c>
      <c r="S24" s="120">
        <v>1</v>
      </c>
      <c r="T24" s="120">
        <v>1</v>
      </c>
      <c r="U24" s="120">
        <v>1</v>
      </c>
      <c r="V24" s="120"/>
      <c r="W24" s="116"/>
      <c r="X24" s="114">
        <v>0</v>
      </c>
      <c r="Y24" s="114">
        <v>0</v>
      </c>
      <c r="Z24" s="120"/>
      <c r="AA24" s="120">
        <v>1</v>
      </c>
      <c r="AB24" s="120">
        <v>1</v>
      </c>
      <c r="AC24" s="120">
        <v>1</v>
      </c>
      <c r="AD24" s="120"/>
      <c r="AE24" s="120">
        <v>1</v>
      </c>
      <c r="AF24" s="120"/>
      <c r="AG24" s="120">
        <v>1</v>
      </c>
      <c r="AH24" s="120">
        <v>1</v>
      </c>
      <c r="AI24" s="120">
        <v>1</v>
      </c>
      <c r="AJ24" s="120">
        <v>1</v>
      </c>
      <c r="AK24" s="120">
        <v>1</v>
      </c>
      <c r="AL24" s="120">
        <v>1</v>
      </c>
      <c r="AM24" s="120">
        <v>1</v>
      </c>
      <c r="AN24" s="120">
        <v>1</v>
      </c>
      <c r="AO24" s="120"/>
      <c r="AP24" s="120"/>
      <c r="AQ24" s="120">
        <v>1</v>
      </c>
      <c r="AR24" s="120"/>
      <c r="AS24" s="120"/>
      <c r="AT24" s="120">
        <v>1</v>
      </c>
      <c r="AU24" s="120"/>
      <c r="AV24" s="121">
        <v>1</v>
      </c>
      <c r="AW24" s="49"/>
      <c r="AX24" s="82"/>
      <c r="AY24" s="77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0</v>
      </c>
      <c r="BE24" s="71">
        <v>0</v>
      </c>
      <c r="BF24" s="71">
        <v>0</v>
      </c>
      <c r="BG24" s="71">
        <v>0</v>
      </c>
      <c r="BH24" s="71">
        <v>0</v>
      </c>
      <c r="BI24" s="48"/>
      <c r="BJ24">
        <f t="shared" si="2"/>
        <v>11</v>
      </c>
      <c r="BK24">
        <f t="shared" si="4"/>
        <v>15</v>
      </c>
      <c r="BL24">
        <f t="shared" si="3"/>
        <v>26</v>
      </c>
    </row>
    <row r="25" spans="1:64" ht="12" customHeight="1">
      <c r="A25" s="275"/>
      <c r="B25" s="254" t="s">
        <v>168</v>
      </c>
      <c r="C25" s="254" t="s">
        <v>68</v>
      </c>
      <c r="D25" s="16" t="s">
        <v>215</v>
      </c>
      <c r="E25" s="70"/>
      <c r="F25" s="118">
        <v>1</v>
      </c>
      <c r="G25" s="118">
        <v>2</v>
      </c>
      <c r="H25" s="118">
        <v>2</v>
      </c>
      <c r="I25" s="118">
        <v>2</v>
      </c>
      <c r="J25" s="118">
        <v>2</v>
      </c>
      <c r="K25" s="118">
        <v>2</v>
      </c>
      <c r="L25" s="118">
        <v>2</v>
      </c>
      <c r="M25" s="118">
        <v>2</v>
      </c>
      <c r="N25" s="118">
        <v>2</v>
      </c>
      <c r="O25" s="118">
        <v>2</v>
      </c>
      <c r="P25" s="118">
        <v>2</v>
      </c>
      <c r="Q25" s="118">
        <v>2</v>
      </c>
      <c r="R25" s="118">
        <v>2</v>
      </c>
      <c r="S25" s="118">
        <v>2</v>
      </c>
      <c r="T25" s="118">
        <v>2</v>
      </c>
      <c r="U25" s="118">
        <v>2</v>
      </c>
      <c r="V25" s="118">
        <v>1</v>
      </c>
      <c r="W25" s="113"/>
      <c r="X25" s="114">
        <v>0</v>
      </c>
      <c r="Y25" s="114">
        <v>0</v>
      </c>
      <c r="Z25" s="118">
        <v>2</v>
      </c>
      <c r="AA25" s="118">
        <v>2</v>
      </c>
      <c r="AB25" s="118">
        <v>2</v>
      </c>
      <c r="AC25" s="118">
        <v>2</v>
      </c>
      <c r="AD25" s="118">
        <v>2</v>
      </c>
      <c r="AE25" s="118">
        <v>2</v>
      </c>
      <c r="AF25" s="118">
        <v>2</v>
      </c>
      <c r="AG25" s="118">
        <v>2</v>
      </c>
      <c r="AH25" s="118">
        <v>2</v>
      </c>
      <c r="AI25" s="118">
        <v>2</v>
      </c>
      <c r="AJ25" s="118">
        <v>2</v>
      </c>
      <c r="AK25" s="118">
        <v>2</v>
      </c>
      <c r="AL25" s="118">
        <v>2</v>
      </c>
      <c r="AM25" s="118">
        <v>2</v>
      </c>
      <c r="AN25" s="118">
        <v>2</v>
      </c>
      <c r="AO25" s="118">
        <v>2</v>
      </c>
      <c r="AP25" s="118">
        <v>2</v>
      </c>
      <c r="AQ25" s="118">
        <v>2</v>
      </c>
      <c r="AR25" s="118">
        <v>2</v>
      </c>
      <c r="AS25" s="118">
        <v>2</v>
      </c>
      <c r="AT25" s="118">
        <v>2</v>
      </c>
      <c r="AU25" s="118">
        <v>2</v>
      </c>
      <c r="AV25" s="119">
        <v>2</v>
      </c>
      <c r="AW25" s="49"/>
      <c r="AX25" s="82"/>
      <c r="AY25" s="77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0</v>
      </c>
      <c r="BE25" s="71">
        <v>0</v>
      </c>
      <c r="BF25" s="71">
        <v>0</v>
      </c>
      <c r="BG25" s="71">
        <v>0</v>
      </c>
      <c r="BH25" s="71">
        <v>0</v>
      </c>
      <c r="BI25" s="48"/>
      <c r="BJ25" s="86">
        <f t="shared" si="2"/>
        <v>32</v>
      </c>
      <c r="BK25" s="86">
        <f t="shared" si="4"/>
        <v>46</v>
      </c>
      <c r="BL25" s="86">
        <f t="shared" si="3"/>
        <v>78</v>
      </c>
    </row>
    <row r="26" spans="1:64" ht="12" customHeight="1">
      <c r="A26" s="275"/>
      <c r="B26" s="255"/>
      <c r="C26" s="255"/>
      <c r="D26" s="16" t="s">
        <v>216</v>
      </c>
      <c r="E26" s="71"/>
      <c r="F26" s="120"/>
      <c r="G26" s="120">
        <v>1</v>
      </c>
      <c r="H26" s="120"/>
      <c r="I26" s="120">
        <v>1</v>
      </c>
      <c r="J26" s="120"/>
      <c r="K26" s="120">
        <v>1</v>
      </c>
      <c r="L26" s="120"/>
      <c r="M26" s="120">
        <v>1</v>
      </c>
      <c r="N26" s="120"/>
      <c r="O26" s="120">
        <v>1</v>
      </c>
      <c r="P26" s="120"/>
      <c r="Q26" s="120">
        <v>1</v>
      </c>
      <c r="R26" s="120"/>
      <c r="S26" s="120">
        <v>1</v>
      </c>
      <c r="T26" s="120">
        <v>1</v>
      </c>
      <c r="U26" s="120">
        <v>1</v>
      </c>
      <c r="V26" s="120"/>
      <c r="W26" s="116"/>
      <c r="X26" s="114">
        <v>0</v>
      </c>
      <c r="Y26" s="114">
        <v>0</v>
      </c>
      <c r="Z26" s="120"/>
      <c r="AA26" s="120">
        <v>1</v>
      </c>
      <c r="AB26" s="120"/>
      <c r="AC26" s="120">
        <v>1</v>
      </c>
      <c r="AD26" s="120"/>
      <c r="AE26" s="120">
        <v>1</v>
      </c>
      <c r="AF26" s="120"/>
      <c r="AG26" s="120">
        <v>1</v>
      </c>
      <c r="AH26" s="120"/>
      <c r="AI26" s="120">
        <v>1</v>
      </c>
      <c r="AJ26" s="120"/>
      <c r="AK26" s="120">
        <v>1</v>
      </c>
      <c r="AL26" s="120"/>
      <c r="AM26" s="120">
        <v>1</v>
      </c>
      <c r="AN26" s="120">
        <v>1</v>
      </c>
      <c r="AO26" s="120">
        <v>1</v>
      </c>
      <c r="AP26" s="120">
        <v>1</v>
      </c>
      <c r="AQ26" s="120">
        <v>1</v>
      </c>
      <c r="AR26" s="120"/>
      <c r="AS26" s="120">
        <v>1</v>
      </c>
      <c r="AT26" s="120"/>
      <c r="AU26" s="120">
        <v>1</v>
      </c>
      <c r="AV26" s="119"/>
      <c r="AW26" s="49"/>
      <c r="AX26" s="82"/>
      <c r="AY26" s="77">
        <v>0</v>
      </c>
      <c r="AZ26" s="71">
        <v>0</v>
      </c>
      <c r="BA26" s="71">
        <v>0</v>
      </c>
      <c r="BB26" s="71">
        <v>0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0</v>
      </c>
      <c r="BI26" s="48"/>
      <c r="BJ26">
        <f t="shared" si="2"/>
        <v>9</v>
      </c>
      <c r="BK26">
        <f t="shared" si="4"/>
        <v>13</v>
      </c>
      <c r="BL26">
        <f t="shared" si="3"/>
        <v>22</v>
      </c>
    </row>
    <row r="27" spans="1:64" ht="12" customHeight="1">
      <c r="A27" s="275"/>
      <c r="B27" s="254" t="s">
        <v>169</v>
      </c>
      <c r="C27" s="254" t="s">
        <v>140</v>
      </c>
      <c r="D27" s="16" t="s">
        <v>215</v>
      </c>
      <c r="E27" s="70"/>
      <c r="F27" s="122"/>
      <c r="G27" s="122">
        <v>1</v>
      </c>
      <c r="H27" s="122">
        <v>1</v>
      </c>
      <c r="I27" s="122">
        <v>1</v>
      </c>
      <c r="J27" s="122">
        <v>1</v>
      </c>
      <c r="K27" s="122">
        <v>1</v>
      </c>
      <c r="L27" s="122">
        <v>1</v>
      </c>
      <c r="M27" s="122">
        <v>1</v>
      </c>
      <c r="N27" s="122">
        <v>1</v>
      </c>
      <c r="O27" s="122">
        <v>1</v>
      </c>
      <c r="P27" s="122">
        <v>1</v>
      </c>
      <c r="Q27" s="122">
        <v>1</v>
      </c>
      <c r="R27" s="122">
        <v>1</v>
      </c>
      <c r="S27" s="122">
        <v>1</v>
      </c>
      <c r="T27" s="122">
        <v>1</v>
      </c>
      <c r="U27" s="122">
        <v>1</v>
      </c>
      <c r="V27" s="122">
        <v>1</v>
      </c>
      <c r="W27" s="113"/>
      <c r="X27" s="114">
        <v>0</v>
      </c>
      <c r="Y27" s="114">
        <v>0</v>
      </c>
      <c r="Z27" s="122">
        <v>1</v>
      </c>
      <c r="AA27" s="122">
        <v>1</v>
      </c>
      <c r="AB27" s="122">
        <v>1</v>
      </c>
      <c r="AC27" s="122">
        <v>1</v>
      </c>
      <c r="AD27" s="122">
        <v>1</v>
      </c>
      <c r="AE27" s="122">
        <v>1</v>
      </c>
      <c r="AF27" s="122">
        <v>1</v>
      </c>
      <c r="AG27" s="122">
        <v>1</v>
      </c>
      <c r="AH27" s="122">
        <v>1</v>
      </c>
      <c r="AI27" s="122">
        <v>1</v>
      </c>
      <c r="AJ27" s="122">
        <v>1</v>
      </c>
      <c r="AK27" s="122">
        <v>1</v>
      </c>
      <c r="AL27" s="122">
        <v>1</v>
      </c>
      <c r="AM27" s="122">
        <v>1</v>
      </c>
      <c r="AN27" s="122">
        <v>1</v>
      </c>
      <c r="AO27" s="122">
        <v>1</v>
      </c>
      <c r="AP27" s="122">
        <v>1</v>
      </c>
      <c r="AQ27" s="122">
        <v>1</v>
      </c>
      <c r="AR27" s="122">
        <v>1</v>
      </c>
      <c r="AS27" s="122">
        <v>1</v>
      </c>
      <c r="AT27" s="122">
        <v>1</v>
      </c>
      <c r="AU27" s="122">
        <v>1</v>
      </c>
      <c r="AV27" s="122">
        <v>1</v>
      </c>
      <c r="AW27" s="49"/>
      <c r="AX27" s="82"/>
      <c r="AY27" s="77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48"/>
      <c r="BJ27" s="86">
        <f t="shared" si="2"/>
        <v>16</v>
      </c>
      <c r="BK27" s="86">
        <f t="shared" si="4"/>
        <v>23</v>
      </c>
      <c r="BL27" s="86">
        <f t="shared" si="3"/>
        <v>39</v>
      </c>
    </row>
    <row r="28" spans="1:64" ht="12" customHeight="1">
      <c r="A28" s="275"/>
      <c r="B28" s="255"/>
      <c r="C28" s="255"/>
      <c r="D28" s="16" t="s">
        <v>216</v>
      </c>
      <c r="E28" s="71"/>
      <c r="F28" s="120"/>
      <c r="G28" s="120"/>
      <c r="H28" s="120">
        <v>1</v>
      </c>
      <c r="I28" s="120"/>
      <c r="J28" s="120"/>
      <c r="K28" s="120">
        <v>1</v>
      </c>
      <c r="L28" s="120"/>
      <c r="M28" s="120"/>
      <c r="N28" s="120">
        <v>1</v>
      </c>
      <c r="O28" s="120"/>
      <c r="P28" s="120"/>
      <c r="Q28" s="120">
        <v>1</v>
      </c>
      <c r="R28" s="120"/>
      <c r="S28" s="120"/>
      <c r="T28" s="120">
        <v>1</v>
      </c>
      <c r="U28" s="120"/>
      <c r="V28" s="120">
        <v>1</v>
      </c>
      <c r="W28" s="116"/>
      <c r="X28" s="114">
        <v>0</v>
      </c>
      <c r="Y28" s="114">
        <v>0</v>
      </c>
      <c r="Z28" s="120"/>
      <c r="AA28" s="120"/>
      <c r="AB28" s="120"/>
      <c r="AC28" s="120">
        <v>1</v>
      </c>
      <c r="AD28" s="120"/>
      <c r="AE28" s="120"/>
      <c r="AF28" s="120">
        <v>1</v>
      </c>
      <c r="AG28" s="120"/>
      <c r="AH28" s="120"/>
      <c r="AI28" s="120">
        <v>1</v>
      </c>
      <c r="AJ28" s="120"/>
      <c r="AK28" s="120"/>
      <c r="AL28" s="120">
        <v>1</v>
      </c>
      <c r="AM28" s="120"/>
      <c r="AN28" s="120"/>
      <c r="AO28" s="120">
        <v>1</v>
      </c>
      <c r="AP28" s="120"/>
      <c r="AQ28" s="120"/>
      <c r="AR28" s="120">
        <v>1</v>
      </c>
      <c r="AS28" s="120"/>
      <c r="AT28" s="120">
        <v>1</v>
      </c>
      <c r="AU28" s="120"/>
      <c r="AV28" s="121">
        <v>1</v>
      </c>
      <c r="AW28" s="49"/>
      <c r="AX28" s="82"/>
      <c r="AY28" s="77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48"/>
      <c r="BJ28">
        <f t="shared" si="2"/>
        <v>6</v>
      </c>
      <c r="BK28">
        <f t="shared" si="4"/>
        <v>8</v>
      </c>
      <c r="BL28">
        <f t="shared" si="3"/>
        <v>14</v>
      </c>
    </row>
    <row r="29" spans="1:64" ht="16.5" customHeight="1">
      <c r="A29" s="275"/>
      <c r="B29" s="293" t="s">
        <v>170</v>
      </c>
      <c r="C29" s="293" t="s">
        <v>141</v>
      </c>
      <c r="D29" s="16" t="s">
        <v>215</v>
      </c>
      <c r="E29" s="71"/>
      <c r="F29" s="117">
        <f t="shared" ref="F29:U30" si="7">F31+F33+F35</f>
        <v>8</v>
      </c>
      <c r="G29" s="117">
        <f t="shared" si="7"/>
        <v>16</v>
      </c>
      <c r="H29" s="117">
        <f t="shared" si="7"/>
        <v>16</v>
      </c>
      <c r="I29" s="117">
        <f t="shared" si="7"/>
        <v>16</v>
      </c>
      <c r="J29" s="117">
        <f t="shared" si="7"/>
        <v>16</v>
      </c>
      <c r="K29" s="117">
        <f t="shared" si="7"/>
        <v>16</v>
      </c>
      <c r="L29" s="117">
        <f t="shared" si="7"/>
        <v>16</v>
      </c>
      <c r="M29" s="117">
        <f t="shared" si="7"/>
        <v>16</v>
      </c>
      <c r="N29" s="117">
        <f t="shared" si="7"/>
        <v>16</v>
      </c>
      <c r="O29" s="117">
        <f t="shared" si="7"/>
        <v>16</v>
      </c>
      <c r="P29" s="117">
        <f t="shared" si="7"/>
        <v>16</v>
      </c>
      <c r="Q29" s="117">
        <f t="shared" si="7"/>
        <v>16</v>
      </c>
      <c r="R29" s="117">
        <f t="shared" si="7"/>
        <v>16</v>
      </c>
      <c r="S29" s="117">
        <f t="shared" si="7"/>
        <v>16</v>
      </c>
      <c r="T29" s="117">
        <f t="shared" si="7"/>
        <v>16</v>
      </c>
      <c r="U29" s="117">
        <f t="shared" si="7"/>
        <v>16</v>
      </c>
      <c r="V29" s="117">
        <f>V31+V33+V35</f>
        <v>8</v>
      </c>
      <c r="W29" s="116"/>
      <c r="X29" s="114">
        <v>0</v>
      </c>
      <c r="Y29" s="114">
        <v>0</v>
      </c>
      <c r="Z29" s="117">
        <f t="shared" ref="Z29:AV30" si="8">Z31+Z33+Z35</f>
        <v>16</v>
      </c>
      <c r="AA29" s="117">
        <f t="shared" si="8"/>
        <v>16</v>
      </c>
      <c r="AB29" s="117">
        <f t="shared" si="8"/>
        <v>16</v>
      </c>
      <c r="AC29" s="117">
        <f t="shared" si="8"/>
        <v>16</v>
      </c>
      <c r="AD29" s="117">
        <f t="shared" si="8"/>
        <v>16</v>
      </c>
      <c r="AE29" s="117">
        <f t="shared" si="8"/>
        <v>16</v>
      </c>
      <c r="AF29" s="117">
        <f t="shared" si="8"/>
        <v>16</v>
      </c>
      <c r="AG29" s="117">
        <f t="shared" si="8"/>
        <v>16</v>
      </c>
      <c r="AH29" s="117">
        <f t="shared" si="8"/>
        <v>16</v>
      </c>
      <c r="AI29" s="117">
        <f t="shared" si="8"/>
        <v>16</v>
      </c>
      <c r="AJ29" s="117">
        <f t="shared" si="8"/>
        <v>16</v>
      </c>
      <c r="AK29" s="117">
        <f t="shared" si="8"/>
        <v>16</v>
      </c>
      <c r="AL29" s="117">
        <f t="shared" si="8"/>
        <v>16</v>
      </c>
      <c r="AM29" s="117">
        <f t="shared" si="8"/>
        <v>16</v>
      </c>
      <c r="AN29" s="117">
        <f t="shared" si="8"/>
        <v>16</v>
      </c>
      <c r="AO29" s="117">
        <f t="shared" si="8"/>
        <v>16</v>
      </c>
      <c r="AP29" s="117">
        <f t="shared" si="8"/>
        <v>16</v>
      </c>
      <c r="AQ29" s="117">
        <f t="shared" si="8"/>
        <v>16</v>
      </c>
      <c r="AR29" s="117">
        <f t="shared" si="8"/>
        <v>16</v>
      </c>
      <c r="AS29" s="117">
        <f t="shared" si="8"/>
        <v>16</v>
      </c>
      <c r="AT29" s="117">
        <f t="shared" si="8"/>
        <v>16</v>
      </c>
      <c r="AU29" s="117">
        <f t="shared" si="8"/>
        <v>16</v>
      </c>
      <c r="AV29" s="117">
        <f t="shared" si="8"/>
        <v>16</v>
      </c>
      <c r="AW29" s="49"/>
      <c r="AX29" s="82"/>
      <c r="AY29" s="77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48"/>
      <c r="BJ29" s="86">
        <f t="shared" si="2"/>
        <v>256</v>
      </c>
      <c r="BK29" s="86">
        <f t="shared" si="4"/>
        <v>368</v>
      </c>
      <c r="BL29" s="86">
        <f t="shared" si="3"/>
        <v>624</v>
      </c>
    </row>
    <row r="30" spans="1:64" ht="12" customHeight="1">
      <c r="A30" s="275"/>
      <c r="B30" s="294"/>
      <c r="C30" s="294"/>
      <c r="D30" s="16" t="s">
        <v>216</v>
      </c>
      <c r="E30" s="71"/>
      <c r="F30" s="57">
        <f>F32+F34+F36</f>
        <v>3</v>
      </c>
      <c r="G30" s="57">
        <f t="shared" si="7"/>
        <v>5</v>
      </c>
      <c r="H30" s="57">
        <f t="shared" si="7"/>
        <v>3</v>
      </c>
      <c r="I30" s="57">
        <f t="shared" si="7"/>
        <v>5</v>
      </c>
      <c r="J30" s="57">
        <f t="shared" si="7"/>
        <v>4</v>
      </c>
      <c r="K30" s="57">
        <f t="shared" si="7"/>
        <v>5</v>
      </c>
      <c r="L30" s="57">
        <f t="shared" si="7"/>
        <v>4</v>
      </c>
      <c r="M30" s="57">
        <f t="shared" si="7"/>
        <v>5</v>
      </c>
      <c r="N30" s="57">
        <f t="shared" si="7"/>
        <v>5</v>
      </c>
      <c r="O30" s="57">
        <f t="shared" si="7"/>
        <v>6</v>
      </c>
      <c r="P30" s="57">
        <f t="shared" si="7"/>
        <v>5</v>
      </c>
      <c r="Q30" s="57">
        <f t="shared" si="7"/>
        <v>6</v>
      </c>
      <c r="R30" s="57">
        <f t="shared" si="7"/>
        <v>5</v>
      </c>
      <c r="S30" s="57">
        <f t="shared" si="7"/>
        <v>6</v>
      </c>
      <c r="T30" s="57">
        <f t="shared" si="7"/>
        <v>5</v>
      </c>
      <c r="U30" s="57">
        <f t="shared" si="7"/>
        <v>6</v>
      </c>
      <c r="V30" s="57">
        <f>V32+V34+V36</f>
        <v>4</v>
      </c>
      <c r="W30" s="49"/>
      <c r="X30" s="72">
        <v>0</v>
      </c>
      <c r="Y30" s="72">
        <v>0</v>
      </c>
      <c r="Z30" s="57">
        <f t="shared" si="8"/>
        <v>3</v>
      </c>
      <c r="AA30" s="57">
        <f t="shared" si="8"/>
        <v>5</v>
      </c>
      <c r="AB30" s="57">
        <f t="shared" si="8"/>
        <v>4</v>
      </c>
      <c r="AC30" s="57">
        <f t="shared" si="8"/>
        <v>6</v>
      </c>
      <c r="AD30" s="57">
        <f t="shared" si="8"/>
        <v>4</v>
      </c>
      <c r="AE30" s="57">
        <f t="shared" si="8"/>
        <v>6</v>
      </c>
      <c r="AF30" s="57">
        <f t="shared" si="8"/>
        <v>4</v>
      </c>
      <c r="AG30" s="57">
        <f t="shared" si="8"/>
        <v>6</v>
      </c>
      <c r="AH30" s="57">
        <f t="shared" si="8"/>
        <v>4</v>
      </c>
      <c r="AI30" s="57">
        <f t="shared" si="8"/>
        <v>6</v>
      </c>
      <c r="AJ30" s="57">
        <f t="shared" si="8"/>
        <v>4</v>
      </c>
      <c r="AK30" s="57">
        <f t="shared" si="8"/>
        <v>6</v>
      </c>
      <c r="AL30" s="57">
        <f t="shared" si="8"/>
        <v>4</v>
      </c>
      <c r="AM30" s="57">
        <f t="shared" si="8"/>
        <v>6</v>
      </c>
      <c r="AN30" s="57">
        <f t="shared" si="8"/>
        <v>4</v>
      </c>
      <c r="AO30" s="57">
        <f t="shared" si="8"/>
        <v>6</v>
      </c>
      <c r="AP30" s="57">
        <f t="shared" si="8"/>
        <v>5</v>
      </c>
      <c r="AQ30" s="57">
        <f t="shared" si="8"/>
        <v>6</v>
      </c>
      <c r="AR30" s="57">
        <f t="shared" si="8"/>
        <v>5</v>
      </c>
      <c r="AS30" s="57">
        <f t="shared" si="8"/>
        <v>6</v>
      </c>
      <c r="AT30" s="57">
        <f t="shared" si="8"/>
        <v>5</v>
      </c>
      <c r="AU30" s="57">
        <f t="shared" si="8"/>
        <v>6</v>
      </c>
      <c r="AV30" s="57">
        <f t="shared" si="8"/>
        <v>5</v>
      </c>
      <c r="AW30" s="49"/>
      <c r="AX30" s="82"/>
      <c r="AY30" s="77">
        <v>0</v>
      </c>
      <c r="AZ30" s="71">
        <v>0</v>
      </c>
      <c r="BA30" s="71">
        <v>0</v>
      </c>
      <c r="BB30" s="71">
        <v>0</v>
      </c>
      <c r="BC30" s="71">
        <v>0</v>
      </c>
      <c r="BD30" s="71">
        <v>0</v>
      </c>
      <c r="BE30" s="71">
        <v>0</v>
      </c>
      <c r="BF30" s="71">
        <v>0</v>
      </c>
      <c r="BG30" s="71">
        <v>0</v>
      </c>
      <c r="BH30" s="71">
        <v>0</v>
      </c>
      <c r="BI30" s="48"/>
      <c r="BJ30">
        <f t="shared" si="2"/>
        <v>82</v>
      </c>
      <c r="BK30">
        <f t="shared" si="4"/>
        <v>116</v>
      </c>
      <c r="BL30">
        <f t="shared" si="3"/>
        <v>198</v>
      </c>
    </row>
    <row r="31" spans="1:64" ht="12" customHeight="1">
      <c r="A31" s="275"/>
      <c r="B31" s="254" t="s">
        <v>171</v>
      </c>
      <c r="C31" s="254" t="s">
        <v>85</v>
      </c>
      <c r="D31" s="16" t="s">
        <v>215</v>
      </c>
      <c r="E31" s="70"/>
      <c r="F31" s="69">
        <v>4</v>
      </c>
      <c r="G31" s="69">
        <v>8</v>
      </c>
      <c r="H31" s="69">
        <v>8</v>
      </c>
      <c r="I31" s="69">
        <v>8</v>
      </c>
      <c r="J31" s="69">
        <v>8</v>
      </c>
      <c r="K31" s="69">
        <v>8</v>
      </c>
      <c r="L31" s="69">
        <v>8</v>
      </c>
      <c r="M31" s="69">
        <v>8</v>
      </c>
      <c r="N31" s="69">
        <v>8</v>
      </c>
      <c r="O31" s="69">
        <v>8</v>
      </c>
      <c r="P31" s="69">
        <v>8</v>
      </c>
      <c r="Q31" s="69">
        <v>8</v>
      </c>
      <c r="R31" s="69">
        <v>8</v>
      </c>
      <c r="S31" s="69">
        <v>8</v>
      </c>
      <c r="T31" s="69">
        <v>8</v>
      </c>
      <c r="U31" s="69">
        <v>8</v>
      </c>
      <c r="V31" s="69">
        <v>4</v>
      </c>
      <c r="W31" s="76"/>
      <c r="X31" s="72">
        <v>0</v>
      </c>
      <c r="Y31" s="72">
        <v>0</v>
      </c>
      <c r="Z31" s="69">
        <v>8</v>
      </c>
      <c r="AA31" s="69">
        <v>8</v>
      </c>
      <c r="AB31" s="69">
        <v>8</v>
      </c>
      <c r="AC31" s="69">
        <v>8</v>
      </c>
      <c r="AD31" s="69">
        <v>8</v>
      </c>
      <c r="AE31" s="69">
        <v>8</v>
      </c>
      <c r="AF31" s="69">
        <v>8</v>
      </c>
      <c r="AG31" s="69">
        <v>8</v>
      </c>
      <c r="AH31" s="69">
        <v>8</v>
      </c>
      <c r="AI31" s="69">
        <v>8</v>
      </c>
      <c r="AJ31" s="69">
        <v>8</v>
      </c>
      <c r="AK31" s="69">
        <v>8</v>
      </c>
      <c r="AL31" s="69">
        <v>8</v>
      </c>
      <c r="AM31" s="69">
        <v>8</v>
      </c>
      <c r="AN31" s="69">
        <v>8</v>
      </c>
      <c r="AO31" s="69">
        <v>8</v>
      </c>
      <c r="AP31" s="69">
        <v>8</v>
      </c>
      <c r="AQ31" s="69">
        <v>8</v>
      </c>
      <c r="AR31" s="69">
        <v>8</v>
      </c>
      <c r="AS31" s="69">
        <v>8</v>
      </c>
      <c r="AT31" s="69">
        <v>8</v>
      </c>
      <c r="AU31" s="69">
        <v>8</v>
      </c>
      <c r="AV31" s="75">
        <v>8</v>
      </c>
      <c r="AW31" s="49"/>
      <c r="AX31" s="82"/>
      <c r="AY31" s="77">
        <v>0</v>
      </c>
      <c r="AZ31" s="71">
        <v>0</v>
      </c>
      <c r="BA31" s="71">
        <v>0</v>
      </c>
      <c r="BB31" s="71">
        <v>0</v>
      </c>
      <c r="BC31" s="71">
        <v>0</v>
      </c>
      <c r="BD31" s="71">
        <v>0</v>
      </c>
      <c r="BE31" s="71">
        <v>0</v>
      </c>
      <c r="BF31" s="71">
        <v>0</v>
      </c>
      <c r="BG31" s="71">
        <v>0</v>
      </c>
      <c r="BH31" s="71">
        <v>0</v>
      </c>
      <c r="BI31" s="48"/>
      <c r="BJ31" s="86">
        <f t="shared" si="2"/>
        <v>128</v>
      </c>
      <c r="BK31" s="86">
        <f t="shared" si="4"/>
        <v>184</v>
      </c>
      <c r="BL31" s="86">
        <f t="shared" si="3"/>
        <v>312</v>
      </c>
    </row>
    <row r="32" spans="1:64" ht="12" customHeight="1">
      <c r="A32" s="275"/>
      <c r="B32" s="255"/>
      <c r="C32" s="255"/>
      <c r="D32" s="16" t="s">
        <v>216</v>
      </c>
      <c r="E32" s="71"/>
      <c r="F32" s="48">
        <v>2</v>
      </c>
      <c r="G32" s="48">
        <v>2</v>
      </c>
      <c r="H32" s="48">
        <v>2</v>
      </c>
      <c r="I32" s="48">
        <v>2</v>
      </c>
      <c r="J32" s="48">
        <v>2</v>
      </c>
      <c r="K32" s="48">
        <v>2</v>
      </c>
      <c r="L32" s="48">
        <v>2</v>
      </c>
      <c r="M32" s="48">
        <v>2</v>
      </c>
      <c r="N32" s="48">
        <v>3</v>
      </c>
      <c r="O32" s="48">
        <v>3</v>
      </c>
      <c r="P32" s="48">
        <v>3</v>
      </c>
      <c r="Q32" s="48">
        <v>3</v>
      </c>
      <c r="R32" s="48">
        <v>3</v>
      </c>
      <c r="S32" s="48">
        <v>3</v>
      </c>
      <c r="T32" s="48">
        <v>3</v>
      </c>
      <c r="U32" s="48">
        <v>3</v>
      </c>
      <c r="V32" s="48">
        <v>2</v>
      </c>
      <c r="W32" s="49"/>
      <c r="X32" s="72">
        <v>0</v>
      </c>
      <c r="Y32" s="72">
        <v>0</v>
      </c>
      <c r="Z32" s="48">
        <v>2</v>
      </c>
      <c r="AA32" s="48">
        <v>3</v>
      </c>
      <c r="AB32" s="48">
        <v>2</v>
      </c>
      <c r="AC32" s="48">
        <v>3</v>
      </c>
      <c r="AD32" s="48">
        <v>2</v>
      </c>
      <c r="AE32" s="48">
        <v>3</v>
      </c>
      <c r="AF32" s="48">
        <v>2</v>
      </c>
      <c r="AG32" s="48">
        <v>3</v>
      </c>
      <c r="AH32" s="48">
        <v>2</v>
      </c>
      <c r="AI32" s="48">
        <v>3</v>
      </c>
      <c r="AJ32" s="48">
        <v>2</v>
      </c>
      <c r="AK32" s="48">
        <v>3</v>
      </c>
      <c r="AL32" s="48">
        <v>2</v>
      </c>
      <c r="AM32" s="48">
        <v>3</v>
      </c>
      <c r="AN32" s="48">
        <v>2</v>
      </c>
      <c r="AO32" s="48">
        <v>3</v>
      </c>
      <c r="AP32" s="48">
        <v>3</v>
      </c>
      <c r="AQ32" s="48">
        <v>3</v>
      </c>
      <c r="AR32" s="48">
        <v>3</v>
      </c>
      <c r="AS32" s="48">
        <v>3</v>
      </c>
      <c r="AT32" s="48">
        <v>3</v>
      </c>
      <c r="AU32" s="48">
        <v>3</v>
      </c>
      <c r="AV32" s="87">
        <v>2</v>
      </c>
      <c r="AW32" s="49"/>
      <c r="AX32" s="82"/>
      <c r="AY32" s="77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0</v>
      </c>
      <c r="BH32" s="71">
        <v>0</v>
      </c>
      <c r="BI32" s="48"/>
      <c r="BJ32">
        <f t="shared" si="2"/>
        <v>42</v>
      </c>
      <c r="BK32">
        <f t="shared" si="4"/>
        <v>60</v>
      </c>
      <c r="BL32">
        <f t="shared" si="3"/>
        <v>102</v>
      </c>
    </row>
    <row r="33" spans="1:64" ht="12" customHeight="1">
      <c r="A33" s="275"/>
      <c r="B33" s="254" t="s">
        <v>172</v>
      </c>
      <c r="C33" s="254" t="s">
        <v>142</v>
      </c>
      <c r="D33" s="16" t="s">
        <v>215</v>
      </c>
      <c r="E33" s="70"/>
      <c r="F33" s="69">
        <v>2</v>
      </c>
      <c r="G33" s="69">
        <v>3</v>
      </c>
      <c r="H33" s="69">
        <v>3</v>
      </c>
      <c r="I33" s="69">
        <v>3</v>
      </c>
      <c r="J33" s="69">
        <v>3</v>
      </c>
      <c r="K33" s="69">
        <v>3</v>
      </c>
      <c r="L33" s="69">
        <v>3</v>
      </c>
      <c r="M33" s="69">
        <v>3</v>
      </c>
      <c r="N33" s="69">
        <v>3</v>
      </c>
      <c r="O33" s="69">
        <v>3</v>
      </c>
      <c r="P33" s="69">
        <v>3</v>
      </c>
      <c r="Q33" s="69">
        <v>3</v>
      </c>
      <c r="R33" s="69">
        <v>3</v>
      </c>
      <c r="S33" s="69">
        <v>3</v>
      </c>
      <c r="T33" s="69">
        <v>3</v>
      </c>
      <c r="U33" s="69">
        <v>3</v>
      </c>
      <c r="V33" s="69">
        <v>1</v>
      </c>
      <c r="W33" s="76"/>
      <c r="X33" s="72">
        <v>0</v>
      </c>
      <c r="Y33" s="72">
        <v>0</v>
      </c>
      <c r="Z33" s="69">
        <v>3</v>
      </c>
      <c r="AA33" s="69">
        <v>3</v>
      </c>
      <c r="AB33" s="69">
        <v>3</v>
      </c>
      <c r="AC33" s="69">
        <v>3</v>
      </c>
      <c r="AD33" s="69">
        <v>3</v>
      </c>
      <c r="AE33" s="69">
        <v>3</v>
      </c>
      <c r="AF33" s="69">
        <v>3</v>
      </c>
      <c r="AG33" s="69">
        <v>3</v>
      </c>
      <c r="AH33" s="69">
        <v>3</v>
      </c>
      <c r="AI33" s="69">
        <v>3</v>
      </c>
      <c r="AJ33" s="69">
        <v>3</v>
      </c>
      <c r="AK33" s="69">
        <v>3</v>
      </c>
      <c r="AL33" s="69">
        <v>3</v>
      </c>
      <c r="AM33" s="69">
        <v>3</v>
      </c>
      <c r="AN33" s="69">
        <v>3</v>
      </c>
      <c r="AO33" s="69">
        <v>3</v>
      </c>
      <c r="AP33" s="69">
        <v>3</v>
      </c>
      <c r="AQ33" s="69">
        <v>3</v>
      </c>
      <c r="AR33" s="69">
        <v>3</v>
      </c>
      <c r="AS33" s="69">
        <v>3</v>
      </c>
      <c r="AT33" s="69">
        <v>3</v>
      </c>
      <c r="AU33" s="69">
        <v>3</v>
      </c>
      <c r="AV33" s="75">
        <v>3</v>
      </c>
      <c r="AW33" s="49"/>
      <c r="AX33" s="82"/>
      <c r="AY33" s="77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48"/>
      <c r="BJ33" s="86">
        <f t="shared" si="2"/>
        <v>48</v>
      </c>
      <c r="BK33" s="86">
        <f t="shared" si="4"/>
        <v>69</v>
      </c>
      <c r="BL33" s="86">
        <f t="shared" si="3"/>
        <v>117</v>
      </c>
    </row>
    <row r="34" spans="1:64" ht="12" customHeight="1">
      <c r="A34" s="275"/>
      <c r="B34" s="255"/>
      <c r="C34" s="255"/>
      <c r="D34" s="16" t="s">
        <v>216</v>
      </c>
      <c r="E34" s="71"/>
      <c r="F34" s="48"/>
      <c r="G34" s="48">
        <v>1</v>
      </c>
      <c r="H34" s="48"/>
      <c r="I34" s="48">
        <v>1</v>
      </c>
      <c r="J34" s="48">
        <v>1</v>
      </c>
      <c r="K34" s="48">
        <v>1</v>
      </c>
      <c r="L34" s="48">
        <v>1</v>
      </c>
      <c r="M34" s="48">
        <v>1</v>
      </c>
      <c r="N34" s="48">
        <v>1</v>
      </c>
      <c r="O34" s="48">
        <v>1</v>
      </c>
      <c r="P34" s="48">
        <v>1</v>
      </c>
      <c r="Q34" s="48">
        <v>1</v>
      </c>
      <c r="R34" s="48">
        <v>1</v>
      </c>
      <c r="S34" s="48">
        <v>1</v>
      </c>
      <c r="T34" s="48">
        <v>1</v>
      </c>
      <c r="U34" s="48">
        <v>1</v>
      </c>
      <c r="V34" s="48">
        <v>1</v>
      </c>
      <c r="W34" s="49"/>
      <c r="X34" s="72">
        <v>0</v>
      </c>
      <c r="Y34" s="72">
        <v>0</v>
      </c>
      <c r="Z34" s="48"/>
      <c r="AA34" s="48"/>
      <c r="AB34" s="48">
        <v>1</v>
      </c>
      <c r="AC34" s="48">
        <v>1</v>
      </c>
      <c r="AD34" s="48">
        <v>1</v>
      </c>
      <c r="AE34" s="48">
        <v>1</v>
      </c>
      <c r="AF34" s="48">
        <v>1</v>
      </c>
      <c r="AG34" s="48">
        <v>1</v>
      </c>
      <c r="AH34" s="48">
        <v>1</v>
      </c>
      <c r="AI34" s="48">
        <v>1</v>
      </c>
      <c r="AJ34" s="48">
        <v>1</v>
      </c>
      <c r="AK34" s="48">
        <v>1</v>
      </c>
      <c r="AL34" s="48">
        <v>1</v>
      </c>
      <c r="AM34" s="48">
        <v>1</v>
      </c>
      <c r="AN34" s="48">
        <v>1</v>
      </c>
      <c r="AO34" s="48">
        <v>1</v>
      </c>
      <c r="AP34" s="48">
        <v>1</v>
      </c>
      <c r="AQ34" s="48">
        <v>1</v>
      </c>
      <c r="AR34" s="48">
        <v>1</v>
      </c>
      <c r="AS34" s="48">
        <v>1</v>
      </c>
      <c r="AT34" s="48">
        <v>1</v>
      </c>
      <c r="AU34" s="48">
        <v>1</v>
      </c>
      <c r="AV34" s="87">
        <v>1</v>
      </c>
      <c r="AW34" s="49"/>
      <c r="AX34" s="82"/>
      <c r="AY34" s="77">
        <v>0</v>
      </c>
      <c r="AZ34" s="71">
        <v>0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0</v>
      </c>
      <c r="BG34" s="71">
        <v>0</v>
      </c>
      <c r="BH34" s="71">
        <v>0</v>
      </c>
      <c r="BI34" s="48"/>
      <c r="BJ34">
        <f t="shared" si="2"/>
        <v>15</v>
      </c>
      <c r="BK34">
        <f t="shared" si="4"/>
        <v>21</v>
      </c>
      <c r="BL34">
        <f t="shared" si="3"/>
        <v>36</v>
      </c>
    </row>
    <row r="35" spans="1:64" ht="12" customHeight="1">
      <c r="A35" s="275"/>
      <c r="B35" s="254" t="s">
        <v>173</v>
      </c>
      <c r="C35" s="254" t="s">
        <v>143</v>
      </c>
      <c r="D35" s="16" t="s">
        <v>215</v>
      </c>
      <c r="E35" s="70"/>
      <c r="F35" s="69">
        <v>2</v>
      </c>
      <c r="G35" s="69">
        <v>5</v>
      </c>
      <c r="H35" s="69">
        <v>5</v>
      </c>
      <c r="I35" s="69">
        <v>5</v>
      </c>
      <c r="J35" s="69">
        <v>5</v>
      </c>
      <c r="K35" s="69">
        <v>5</v>
      </c>
      <c r="L35" s="69">
        <v>5</v>
      </c>
      <c r="M35" s="69">
        <v>5</v>
      </c>
      <c r="N35" s="69">
        <v>5</v>
      </c>
      <c r="O35" s="69">
        <v>5</v>
      </c>
      <c r="P35" s="69">
        <v>5</v>
      </c>
      <c r="Q35" s="69">
        <v>5</v>
      </c>
      <c r="R35" s="69">
        <v>5</v>
      </c>
      <c r="S35" s="69">
        <v>5</v>
      </c>
      <c r="T35" s="69">
        <v>5</v>
      </c>
      <c r="U35" s="69">
        <v>5</v>
      </c>
      <c r="V35" s="69">
        <v>3</v>
      </c>
      <c r="W35" s="76"/>
      <c r="X35" s="72">
        <v>0</v>
      </c>
      <c r="Y35" s="72">
        <v>0</v>
      </c>
      <c r="Z35" s="69">
        <v>5</v>
      </c>
      <c r="AA35" s="69">
        <v>5</v>
      </c>
      <c r="AB35" s="69">
        <v>5</v>
      </c>
      <c r="AC35" s="69">
        <v>5</v>
      </c>
      <c r="AD35" s="69">
        <v>5</v>
      </c>
      <c r="AE35" s="69">
        <v>5</v>
      </c>
      <c r="AF35" s="69">
        <v>5</v>
      </c>
      <c r="AG35" s="69">
        <v>5</v>
      </c>
      <c r="AH35" s="69">
        <v>5</v>
      </c>
      <c r="AI35" s="69">
        <v>5</v>
      </c>
      <c r="AJ35" s="69">
        <v>5</v>
      </c>
      <c r="AK35" s="69">
        <v>5</v>
      </c>
      <c r="AL35" s="69">
        <v>5</v>
      </c>
      <c r="AM35" s="69">
        <v>5</v>
      </c>
      <c r="AN35" s="69">
        <v>5</v>
      </c>
      <c r="AO35" s="69">
        <v>5</v>
      </c>
      <c r="AP35" s="69">
        <v>5</v>
      </c>
      <c r="AQ35" s="69">
        <v>5</v>
      </c>
      <c r="AR35" s="69">
        <v>5</v>
      </c>
      <c r="AS35" s="69">
        <v>5</v>
      </c>
      <c r="AT35" s="69">
        <v>5</v>
      </c>
      <c r="AU35" s="69">
        <v>5</v>
      </c>
      <c r="AV35" s="75">
        <v>5</v>
      </c>
      <c r="AW35" s="49"/>
      <c r="AX35" s="82"/>
      <c r="AY35" s="77">
        <v>0</v>
      </c>
      <c r="AZ35" s="71">
        <v>0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0</v>
      </c>
      <c r="BG35" s="71">
        <v>0</v>
      </c>
      <c r="BH35" s="71">
        <v>0</v>
      </c>
      <c r="BI35" s="48"/>
      <c r="BJ35" s="86">
        <f t="shared" si="2"/>
        <v>80</v>
      </c>
      <c r="BK35" s="86">
        <f t="shared" si="4"/>
        <v>115</v>
      </c>
      <c r="BL35" s="86">
        <f t="shared" si="3"/>
        <v>195</v>
      </c>
    </row>
    <row r="36" spans="1:64" ht="12" customHeight="1">
      <c r="A36" s="275"/>
      <c r="B36" s="255"/>
      <c r="C36" s="255"/>
      <c r="D36" s="16" t="s">
        <v>216</v>
      </c>
      <c r="E36" s="71"/>
      <c r="F36" s="48">
        <v>1</v>
      </c>
      <c r="G36" s="48">
        <v>2</v>
      </c>
      <c r="H36" s="48">
        <v>1</v>
      </c>
      <c r="I36" s="48">
        <v>2</v>
      </c>
      <c r="J36" s="48">
        <v>1</v>
      </c>
      <c r="K36" s="48">
        <v>2</v>
      </c>
      <c r="L36" s="48">
        <v>1</v>
      </c>
      <c r="M36" s="48">
        <v>2</v>
      </c>
      <c r="N36" s="48">
        <v>1</v>
      </c>
      <c r="O36" s="48">
        <v>2</v>
      </c>
      <c r="P36" s="48">
        <v>1</v>
      </c>
      <c r="Q36" s="48">
        <v>2</v>
      </c>
      <c r="R36" s="48">
        <v>1</v>
      </c>
      <c r="S36" s="48">
        <v>2</v>
      </c>
      <c r="T36" s="48">
        <v>1</v>
      </c>
      <c r="U36" s="48">
        <v>2</v>
      </c>
      <c r="V36" s="48">
        <v>1</v>
      </c>
      <c r="W36" s="49"/>
      <c r="X36" s="72">
        <v>0</v>
      </c>
      <c r="Y36" s="72">
        <v>0</v>
      </c>
      <c r="Z36" s="48">
        <v>1</v>
      </c>
      <c r="AA36" s="48">
        <v>2</v>
      </c>
      <c r="AB36" s="48">
        <v>1</v>
      </c>
      <c r="AC36" s="48">
        <v>2</v>
      </c>
      <c r="AD36" s="48">
        <v>1</v>
      </c>
      <c r="AE36" s="48">
        <v>2</v>
      </c>
      <c r="AF36" s="48">
        <v>1</v>
      </c>
      <c r="AG36" s="48">
        <v>2</v>
      </c>
      <c r="AH36" s="48">
        <v>1</v>
      </c>
      <c r="AI36" s="48">
        <v>2</v>
      </c>
      <c r="AJ36" s="48">
        <v>1</v>
      </c>
      <c r="AK36" s="48">
        <v>2</v>
      </c>
      <c r="AL36" s="48">
        <v>1</v>
      </c>
      <c r="AM36" s="48">
        <v>2</v>
      </c>
      <c r="AN36" s="48">
        <v>1</v>
      </c>
      <c r="AO36" s="48">
        <v>2</v>
      </c>
      <c r="AP36" s="48">
        <v>1</v>
      </c>
      <c r="AQ36" s="48">
        <v>2</v>
      </c>
      <c r="AR36" s="48">
        <v>1</v>
      </c>
      <c r="AS36" s="48">
        <v>2</v>
      </c>
      <c r="AT36" s="48">
        <v>1</v>
      </c>
      <c r="AU36" s="48">
        <v>2</v>
      </c>
      <c r="AV36" s="74">
        <v>2</v>
      </c>
      <c r="AW36" s="49"/>
      <c r="AX36" s="82"/>
      <c r="AY36" s="77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0</v>
      </c>
      <c r="BE36" s="71">
        <v>0</v>
      </c>
      <c r="BF36" s="71">
        <v>0</v>
      </c>
      <c r="BG36" s="71">
        <v>0</v>
      </c>
      <c r="BH36" s="71">
        <v>0</v>
      </c>
      <c r="BI36" s="48"/>
      <c r="BJ36">
        <f t="shared" si="2"/>
        <v>25</v>
      </c>
      <c r="BK36">
        <f t="shared" si="4"/>
        <v>35</v>
      </c>
      <c r="BL36">
        <f t="shared" si="3"/>
        <v>60</v>
      </c>
    </row>
    <row r="37" spans="1:64" ht="12" customHeight="1">
      <c r="A37" s="275"/>
      <c r="B37" s="279" t="s">
        <v>70</v>
      </c>
      <c r="C37" s="281" t="s">
        <v>174</v>
      </c>
      <c r="D37" s="58" t="s">
        <v>215</v>
      </c>
      <c r="E37" s="71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83"/>
      <c r="AY37" s="80"/>
      <c r="AZ37" s="59"/>
      <c r="BA37" s="59"/>
      <c r="BB37" s="59"/>
      <c r="BC37" s="59"/>
      <c r="BD37" s="59"/>
      <c r="BE37" s="59"/>
      <c r="BF37" s="59"/>
      <c r="BG37" s="59"/>
      <c r="BH37" s="59"/>
      <c r="BI37" s="59"/>
    </row>
    <row r="38" spans="1:64" ht="12" customHeight="1">
      <c r="A38" s="275"/>
      <c r="B38" s="280"/>
      <c r="C38" s="282"/>
      <c r="D38" s="58" t="s">
        <v>216</v>
      </c>
      <c r="E38" s="71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83"/>
      <c r="AY38" s="80"/>
      <c r="AZ38" s="59"/>
      <c r="BA38" s="59"/>
      <c r="BB38" s="59"/>
      <c r="BC38" s="59"/>
      <c r="BD38" s="59"/>
      <c r="BE38" s="59"/>
      <c r="BF38" s="59"/>
      <c r="BG38" s="59"/>
      <c r="BH38" s="59"/>
      <c r="BI38" s="59"/>
    </row>
    <row r="39" spans="1:64" ht="12" customHeight="1">
      <c r="A39" s="275"/>
      <c r="B39" s="249" t="s">
        <v>65</v>
      </c>
      <c r="C39" s="247" t="s">
        <v>81</v>
      </c>
      <c r="D39" s="16" t="s">
        <v>215</v>
      </c>
      <c r="E39" s="71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84"/>
      <c r="AY39" s="78"/>
      <c r="AZ39" s="48"/>
      <c r="BA39" s="48"/>
      <c r="BB39" s="48"/>
      <c r="BC39" s="48"/>
      <c r="BD39" s="48"/>
      <c r="BE39" s="48"/>
      <c r="BF39" s="48"/>
      <c r="BG39" s="48"/>
      <c r="BH39" s="48"/>
      <c r="BI39" s="48"/>
    </row>
    <row r="40" spans="1:64" ht="12" customHeight="1">
      <c r="A40" s="275"/>
      <c r="B40" s="250"/>
      <c r="C40" s="248"/>
      <c r="D40" s="16" t="s">
        <v>216</v>
      </c>
      <c r="E40" s="71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84"/>
      <c r="AY40" s="78"/>
      <c r="AZ40" s="48"/>
      <c r="BA40" s="48"/>
      <c r="BB40" s="48"/>
      <c r="BC40" s="48"/>
      <c r="BD40" s="48"/>
      <c r="BE40" s="48"/>
      <c r="BF40" s="48"/>
      <c r="BG40" s="48"/>
      <c r="BH40" s="48"/>
      <c r="BI40" s="48"/>
    </row>
    <row r="41" spans="1:64" ht="12" customHeight="1">
      <c r="A41" s="275"/>
      <c r="B41" s="249" t="s">
        <v>72</v>
      </c>
      <c r="C41" s="247" t="s">
        <v>98</v>
      </c>
      <c r="D41" s="16" t="s">
        <v>215</v>
      </c>
      <c r="E41" s="71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84"/>
      <c r="AY41" s="78"/>
      <c r="AZ41" s="48"/>
      <c r="BA41" s="48"/>
      <c r="BB41" s="48"/>
      <c r="BC41" s="48"/>
      <c r="BD41" s="48"/>
      <c r="BE41" s="48"/>
      <c r="BF41" s="48"/>
      <c r="BG41" s="48"/>
      <c r="BH41" s="48"/>
      <c r="BI41" s="48"/>
    </row>
    <row r="42" spans="1:64" ht="12" customHeight="1">
      <c r="A42" s="275"/>
      <c r="B42" s="250"/>
      <c r="C42" s="248"/>
      <c r="D42" s="16" t="s">
        <v>216</v>
      </c>
      <c r="E42" s="71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84"/>
      <c r="AY42" s="78"/>
      <c r="AZ42" s="48"/>
      <c r="BA42" s="48"/>
      <c r="BB42" s="48"/>
      <c r="BC42" s="48"/>
      <c r="BD42" s="48"/>
      <c r="BE42" s="48"/>
      <c r="BF42" s="48"/>
      <c r="BG42" s="48"/>
      <c r="BH42" s="48"/>
      <c r="BI42" s="48"/>
    </row>
    <row r="43" spans="1:64" ht="12" customHeight="1">
      <c r="A43" s="275"/>
      <c r="B43" s="249" t="s">
        <v>66</v>
      </c>
      <c r="C43" s="247" t="s">
        <v>67</v>
      </c>
      <c r="D43" s="16" t="s">
        <v>215</v>
      </c>
      <c r="E43" s="71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84"/>
      <c r="AY43" s="78"/>
      <c r="AZ43" s="48"/>
      <c r="BA43" s="48"/>
      <c r="BB43" s="48"/>
      <c r="BC43" s="48"/>
      <c r="BD43" s="48"/>
      <c r="BE43" s="48"/>
      <c r="BF43" s="48"/>
      <c r="BG43" s="48"/>
      <c r="BH43" s="48"/>
      <c r="BI43" s="48"/>
    </row>
    <row r="44" spans="1:64" ht="12" customHeight="1">
      <c r="A44" s="275"/>
      <c r="B44" s="250"/>
      <c r="C44" s="248"/>
      <c r="D44" s="16" t="s">
        <v>216</v>
      </c>
      <c r="E44" s="71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84"/>
      <c r="AY44" s="78"/>
      <c r="AZ44" s="48"/>
      <c r="BA44" s="48"/>
      <c r="BB44" s="48"/>
      <c r="BC44" s="48"/>
      <c r="BD44" s="48"/>
      <c r="BE44" s="48"/>
      <c r="BF44" s="48"/>
      <c r="BG44" s="48"/>
      <c r="BH44" s="48"/>
      <c r="BI44" s="48"/>
    </row>
    <row r="45" spans="1:64" ht="12" customHeight="1">
      <c r="A45" s="275"/>
      <c r="B45" s="249" t="s">
        <v>83</v>
      </c>
      <c r="C45" s="247" t="s">
        <v>68</v>
      </c>
      <c r="D45" s="16" t="s">
        <v>215</v>
      </c>
      <c r="E45" s="71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84"/>
      <c r="AY45" s="78"/>
      <c r="AZ45" s="48"/>
      <c r="BA45" s="48"/>
      <c r="BB45" s="48"/>
      <c r="BC45" s="48"/>
      <c r="BD45" s="48"/>
      <c r="BE45" s="48"/>
      <c r="BF45" s="48"/>
      <c r="BG45" s="48"/>
      <c r="BH45" s="48"/>
      <c r="BI45" s="48"/>
    </row>
    <row r="46" spans="1:64" ht="12" customHeight="1">
      <c r="A46" s="275"/>
      <c r="B46" s="250"/>
      <c r="C46" s="248"/>
      <c r="D46" s="16" t="s">
        <v>216</v>
      </c>
      <c r="E46" s="71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84"/>
      <c r="AY46" s="78"/>
      <c r="AZ46" s="48"/>
      <c r="BA46" s="48"/>
      <c r="BB46" s="48"/>
      <c r="BC46" s="48"/>
      <c r="BD46" s="48"/>
      <c r="BE46" s="48"/>
      <c r="BF46" s="48"/>
      <c r="BG46" s="48"/>
      <c r="BH46" s="48"/>
      <c r="BI46" s="48"/>
    </row>
    <row r="47" spans="1:64" ht="12" customHeight="1">
      <c r="A47" s="275"/>
      <c r="B47" s="249" t="s">
        <v>84</v>
      </c>
      <c r="C47" s="291" t="s">
        <v>82</v>
      </c>
      <c r="D47" s="16" t="s">
        <v>215</v>
      </c>
      <c r="E47" s="71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84"/>
      <c r="AY47" s="78"/>
      <c r="AZ47" s="48"/>
      <c r="BA47" s="48"/>
      <c r="BB47" s="48"/>
      <c r="BC47" s="48"/>
      <c r="BD47" s="48"/>
      <c r="BE47" s="48"/>
      <c r="BF47" s="48"/>
      <c r="BG47" s="48"/>
      <c r="BH47" s="48"/>
      <c r="BI47" s="48"/>
    </row>
    <row r="48" spans="1:64" ht="12" customHeight="1">
      <c r="A48" s="275"/>
      <c r="B48" s="250"/>
      <c r="C48" s="292"/>
      <c r="D48" s="16" t="s">
        <v>216</v>
      </c>
      <c r="E48" s="71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84"/>
      <c r="AY48" s="78"/>
      <c r="AZ48" s="48"/>
      <c r="BA48" s="48"/>
      <c r="BB48" s="48"/>
      <c r="BC48" s="48"/>
      <c r="BD48" s="48"/>
      <c r="BE48" s="48"/>
      <c r="BF48" s="48"/>
      <c r="BG48" s="48"/>
      <c r="BH48" s="48"/>
      <c r="BI48" s="48"/>
    </row>
    <row r="49" spans="1:61" ht="12" customHeight="1">
      <c r="A49" s="275"/>
      <c r="B49" s="279" t="s">
        <v>71</v>
      </c>
      <c r="C49" s="281" t="s">
        <v>175</v>
      </c>
      <c r="D49" s="58" t="s">
        <v>215</v>
      </c>
      <c r="E49" s="71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83"/>
      <c r="AY49" s="80"/>
      <c r="AZ49" s="59"/>
      <c r="BA49" s="59"/>
      <c r="BB49" s="59"/>
      <c r="BC49" s="59"/>
      <c r="BD49" s="59"/>
      <c r="BE49" s="59"/>
      <c r="BF49" s="59"/>
      <c r="BG49" s="59"/>
      <c r="BH49" s="59"/>
      <c r="BI49" s="59"/>
    </row>
    <row r="50" spans="1:61" ht="12" customHeight="1">
      <c r="A50" s="275"/>
      <c r="B50" s="280"/>
      <c r="C50" s="282"/>
      <c r="D50" s="58" t="s">
        <v>216</v>
      </c>
      <c r="E50" s="71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83"/>
      <c r="AY50" s="80"/>
      <c r="AZ50" s="59"/>
      <c r="BA50" s="59"/>
      <c r="BB50" s="59"/>
      <c r="BC50" s="59"/>
      <c r="BD50" s="59"/>
      <c r="BE50" s="59"/>
      <c r="BF50" s="59"/>
      <c r="BG50" s="59"/>
      <c r="BH50" s="59"/>
      <c r="BI50" s="59"/>
    </row>
    <row r="51" spans="1:61" ht="12" customHeight="1">
      <c r="A51" s="275"/>
      <c r="B51" s="249" t="s">
        <v>69</v>
      </c>
      <c r="C51" s="247" t="s">
        <v>85</v>
      </c>
      <c r="D51" s="16" t="s">
        <v>215</v>
      </c>
      <c r="E51" s="71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84"/>
      <c r="AY51" s="78"/>
      <c r="AZ51" s="48"/>
      <c r="BA51" s="48"/>
      <c r="BB51" s="48"/>
      <c r="BC51" s="48"/>
      <c r="BD51" s="48"/>
      <c r="BE51" s="48"/>
      <c r="BF51" s="48"/>
      <c r="BG51" s="48"/>
      <c r="BH51" s="48"/>
      <c r="BI51" s="48"/>
    </row>
    <row r="52" spans="1:61" ht="12" customHeight="1">
      <c r="A52" s="275"/>
      <c r="B52" s="250"/>
      <c r="C52" s="248"/>
      <c r="D52" s="16" t="s">
        <v>216</v>
      </c>
      <c r="E52" s="71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84"/>
      <c r="AY52" s="78"/>
      <c r="AZ52" s="48"/>
      <c r="BA52" s="48"/>
      <c r="BB52" s="48"/>
      <c r="BC52" s="48"/>
      <c r="BD52" s="48"/>
      <c r="BE52" s="48"/>
      <c r="BF52" s="48"/>
      <c r="BG52" s="48"/>
      <c r="BH52" s="48"/>
      <c r="BI52" s="48"/>
    </row>
    <row r="53" spans="1:61" ht="12" customHeight="1">
      <c r="A53" s="275"/>
      <c r="B53" s="249" t="s">
        <v>87</v>
      </c>
      <c r="C53" s="247" t="s">
        <v>86</v>
      </c>
      <c r="D53" s="16" t="s">
        <v>215</v>
      </c>
      <c r="E53" s="71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84"/>
      <c r="AY53" s="78"/>
      <c r="AZ53" s="48"/>
      <c r="BA53" s="48"/>
      <c r="BB53" s="48"/>
      <c r="BC53" s="48"/>
      <c r="BD53" s="48"/>
      <c r="BE53" s="48"/>
      <c r="BF53" s="48"/>
      <c r="BG53" s="48"/>
      <c r="BH53" s="48"/>
      <c r="BI53" s="48"/>
    </row>
    <row r="54" spans="1:61" ht="12" customHeight="1">
      <c r="A54" s="275"/>
      <c r="B54" s="250"/>
      <c r="C54" s="248"/>
      <c r="D54" s="16" t="s">
        <v>216</v>
      </c>
      <c r="E54" s="71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84"/>
      <c r="AY54" s="78"/>
      <c r="AZ54" s="48"/>
      <c r="BA54" s="48"/>
      <c r="BB54" s="48"/>
      <c r="BC54" s="48"/>
      <c r="BD54" s="48"/>
      <c r="BE54" s="48"/>
      <c r="BF54" s="48"/>
      <c r="BG54" s="48"/>
      <c r="BH54" s="48"/>
      <c r="BI54" s="48"/>
    </row>
    <row r="55" spans="1:61" ht="12" customHeight="1">
      <c r="A55" s="275"/>
      <c r="B55" s="32" t="s">
        <v>99</v>
      </c>
      <c r="C55" s="38" t="s">
        <v>100</v>
      </c>
      <c r="D55" s="16" t="s">
        <v>215</v>
      </c>
      <c r="E55" s="71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84"/>
      <c r="AY55" s="78"/>
      <c r="AZ55" s="48"/>
      <c r="BA55" s="48"/>
      <c r="BB55" s="48"/>
      <c r="BC55" s="48"/>
      <c r="BD55" s="48"/>
      <c r="BE55" s="48"/>
      <c r="BF55" s="48"/>
      <c r="BG55" s="48"/>
      <c r="BH55" s="48"/>
      <c r="BI55" s="48"/>
    </row>
    <row r="56" spans="1:61" ht="12" customHeight="1">
      <c r="A56" s="275"/>
      <c r="B56" s="32" t="s">
        <v>101</v>
      </c>
      <c r="C56" s="38" t="s">
        <v>176</v>
      </c>
      <c r="D56" s="16" t="s">
        <v>216</v>
      </c>
      <c r="E56" s="71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84"/>
      <c r="AY56" s="78"/>
      <c r="AZ56" s="48"/>
      <c r="BA56" s="48"/>
      <c r="BB56" s="48"/>
      <c r="BC56" s="48"/>
      <c r="BD56" s="48"/>
      <c r="BE56" s="48"/>
      <c r="BF56" s="48"/>
      <c r="BG56" s="48"/>
      <c r="BH56" s="48"/>
      <c r="BI56" s="48"/>
    </row>
    <row r="57" spans="1:61" ht="12" customHeight="1">
      <c r="A57" s="275"/>
      <c r="B57" s="34" t="s">
        <v>102</v>
      </c>
      <c r="C57" s="35" t="s">
        <v>92</v>
      </c>
      <c r="D57" s="16" t="s">
        <v>215</v>
      </c>
      <c r="E57" s="71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84"/>
      <c r="AY57" s="78"/>
      <c r="AZ57" s="48"/>
      <c r="BA57" s="48"/>
      <c r="BB57" s="48"/>
      <c r="BC57" s="48"/>
      <c r="BD57" s="48"/>
      <c r="BE57" s="48"/>
      <c r="BF57" s="48"/>
      <c r="BG57" s="48"/>
      <c r="BH57" s="48"/>
      <c r="BI57" s="48"/>
    </row>
    <row r="58" spans="1:61" ht="12" customHeight="1">
      <c r="A58" s="275"/>
      <c r="B58" s="39" t="s">
        <v>103</v>
      </c>
      <c r="C58" s="37" t="s">
        <v>88</v>
      </c>
      <c r="D58" s="16" t="s">
        <v>216</v>
      </c>
      <c r="E58" s="71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84"/>
      <c r="AY58" s="78"/>
      <c r="AZ58" s="48"/>
      <c r="BA58" s="48"/>
      <c r="BB58" s="48"/>
      <c r="BC58" s="48"/>
      <c r="BD58" s="48"/>
      <c r="BE58" s="48"/>
      <c r="BF58" s="48"/>
      <c r="BG58" s="48"/>
      <c r="BH58" s="48"/>
      <c r="BI58" s="48"/>
    </row>
    <row r="59" spans="1:61" ht="12" customHeight="1">
      <c r="A59" s="275"/>
      <c r="B59" s="34" t="s">
        <v>104</v>
      </c>
      <c r="C59" s="35" t="s">
        <v>89</v>
      </c>
      <c r="D59" s="16" t="s">
        <v>215</v>
      </c>
      <c r="E59" s="71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84"/>
      <c r="AY59" s="78"/>
      <c r="AZ59" s="48"/>
      <c r="BA59" s="48"/>
      <c r="BB59" s="48"/>
      <c r="BC59" s="48"/>
      <c r="BD59" s="48"/>
      <c r="BE59" s="48"/>
      <c r="BF59" s="48"/>
      <c r="BG59" s="48"/>
      <c r="BH59" s="48"/>
      <c r="BI59" s="48"/>
    </row>
    <row r="60" spans="1:61" ht="12" customHeight="1">
      <c r="A60" s="275"/>
      <c r="B60" s="34" t="s">
        <v>105</v>
      </c>
      <c r="C60" s="35" t="s">
        <v>90</v>
      </c>
      <c r="D60" s="16" t="s">
        <v>216</v>
      </c>
      <c r="E60" s="71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84"/>
      <c r="AY60" s="78"/>
      <c r="AZ60" s="48"/>
      <c r="BA60" s="48"/>
      <c r="BB60" s="48"/>
      <c r="BC60" s="48"/>
      <c r="BD60" s="48"/>
      <c r="BE60" s="48"/>
      <c r="BF60" s="48"/>
      <c r="BG60" s="48"/>
      <c r="BH60" s="48"/>
      <c r="BI60" s="48"/>
    </row>
    <row r="61" spans="1:61" ht="12" customHeight="1">
      <c r="A61" s="275"/>
      <c r="B61" s="36" t="s">
        <v>106</v>
      </c>
      <c r="C61" s="35" t="s">
        <v>91</v>
      </c>
      <c r="D61" s="16" t="s">
        <v>215</v>
      </c>
      <c r="E61" s="71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84"/>
      <c r="AY61" s="78"/>
      <c r="AZ61" s="48"/>
      <c r="BA61" s="48"/>
      <c r="BB61" s="48"/>
      <c r="BC61" s="48"/>
      <c r="BD61" s="48"/>
      <c r="BE61" s="48"/>
      <c r="BF61" s="48"/>
      <c r="BG61" s="48"/>
      <c r="BH61" s="48"/>
      <c r="BI61" s="48"/>
    </row>
    <row r="62" spans="1:61" ht="12" customHeight="1">
      <c r="A62" s="275"/>
      <c r="B62" s="36" t="s">
        <v>107</v>
      </c>
      <c r="C62" s="35" t="s">
        <v>204</v>
      </c>
      <c r="D62" s="16" t="s">
        <v>216</v>
      </c>
      <c r="E62" s="71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84"/>
      <c r="AY62" s="78"/>
      <c r="AZ62" s="48"/>
      <c r="BA62" s="48"/>
      <c r="BB62" s="48"/>
      <c r="BC62" s="48"/>
      <c r="BD62" s="48"/>
      <c r="BE62" s="48"/>
      <c r="BF62" s="48"/>
      <c r="BG62" s="48"/>
      <c r="BH62" s="48"/>
      <c r="BI62" s="48"/>
    </row>
    <row r="63" spans="1:61" ht="12" customHeight="1">
      <c r="A63" s="275"/>
      <c r="B63" s="36" t="s">
        <v>108</v>
      </c>
      <c r="C63" s="35" t="s">
        <v>205</v>
      </c>
      <c r="D63" s="16" t="s">
        <v>215</v>
      </c>
      <c r="E63" s="71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84"/>
      <c r="AY63" s="78"/>
      <c r="AZ63" s="48"/>
      <c r="BA63" s="48"/>
      <c r="BB63" s="48"/>
      <c r="BC63" s="48"/>
      <c r="BD63" s="48"/>
      <c r="BE63" s="48"/>
      <c r="BF63" s="48"/>
      <c r="BG63" s="48"/>
      <c r="BH63" s="48"/>
      <c r="BI63" s="48"/>
    </row>
    <row r="64" spans="1:61" ht="12" customHeight="1">
      <c r="A64" s="275"/>
      <c r="B64" s="36" t="s">
        <v>109</v>
      </c>
      <c r="C64" s="35" t="s">
        <v>94</v>
      </c>
      <c r="D64" s="16" t="s">
        <v>216</v>
      </c>
      <c r="E64" s="71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84"/>
      <c r="AY64" s="78"/>
      <c r="AZ64" s="48"/>
      <c r="BA64" s="48"/>
      <c r="BB64" s="48"/>
      <c r="BC64" s="48"/>
      <c r="BD64" s="48"/>
      <c r="BE64" s="48"/>
      <c r="BF64" s="48"/>
      <c r="BG64" s="48"/>
      <c r="BH64" s="48"/>
      <c r="BI64" s="48"/>
    </row>
    <row r="65" spans="1:61" ht="12" customHeight="1">
      <c r="A65" s="275"/>
      <c r="B65" s="36" t="s">
        <v>110</v>
      </c>
      <c r="C65" s="35" t="s">
        <v>93</v>
      </c>
      <c r="D65" s="16" t="s">
        <v>215</v>
      </c>
      <c r="E65" s="71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84"/>
      <c r="AY65" s="78"/>
      <c r="AZ65" s="48"/>
      <c r="BA65" s="48"/>
      <c r="BB65" s="48"/>
      <c r="BC65" s="48"/>
      <c r="BD65" s="48"/>
      <c r="BE65" s="48"/>
      <c r="BF65" s="48"/>
      <c r="BG65" s="48"/>
      <c r="BH65" s="48"/>
      <c r="BI65" s="48"/>
    </row>
    <row r="66" spans="1:61" ht="12" customHeight="1">
      <c r="A66" s="275"/>
      <c r="B66" s="36" t="s">
        <v>121</v>
      </c>
      <c r="C66" s="50" t="s">
        <v>122</v>
      </c>
      <c r="D66" s="16" t="s">
        <v>216</v>
      </c>
      <c r="E66" s="71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84"/>
      <c r="AY66" s="78"/>
      <c r="AZ66" s="48"/>
      <c r="BA66" s="48"/>
      <c r="BB66" s="48"/>
      <c r="BC66" s="48"/>
      <c r="BD66" s="48"/>
      <c r="BE66" s="48"/>
      <c r="BF66" s="48"/>
      <c r="BG66" s="48"/>
      <c r="BH66" s="48"/>
      <c r="BI66" s="48"/>
    </row>
    <row r="67" spans="1:61" ht="12" customHeight="1">
      <c r="A67" s="275"/>
      <c r="B67" s="36" t="s">
        <v>123</v>
      </c>
      <c r="C67" s="50" t="s">
        <v>206</v>
      </c>
      <c r="D67" s="16" t="s">
        <v>215</v>
      </c>
      <c r="E67" s="71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84"/>
      <c r="AY67" s="78"/>
      <c r="AZ67" s="48"/>
      <c r="BA67" s="48"/>
      <c r="BB67" s="48"/>
      <c r="BC67" s="48"/>
      <c r="BD67" s="48"/>
      <c r="BE67" s="48"/>
      <c r="BF67" s="48"/>
      <c r="BG67" s="48"/>
      <c r="BH67" s="48"/>
      <c r="BI67" s="48"/>
    </row>
    <row r="68" spans="1:61" ht="12" customHeight="1">
      <c r="A68" s="275"/>
      <c r="B68" s="36" t="s">
        <v>128</v>
      </c>
      <c r="C68" s="50" t="s">
        <v>127</v>
      </c>
      <c r="D68" s="16" t="s">
        <v>216</v>
      </c>
      <c r="E68" s="71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84"/>
      <c r="AY68" s="78"/>
      <c r="AZ68" s="48"/>
      <c r="BA68" s="48"/>
      <c r="BB68" s="48"/>
      <c r="BC68" s="48"/>
      <c r="BD68" s="48"/>
      <c r="BE68" s="48"/>
      <c r="BF68" s="48"/>
      <c r="BG68" s="48"/>
      <c r="BH68" s="48"/>
      <c r="BI68" s="48"/>
    </row>
    <row r="69" spans="1:61">
      <c r="A69" s="275"/>
      <c r="B69" s="298" t="s">
        <v>111</v>
      </c>
      <c r="C69" s="306" t="s">
        <v>112</v>
      </c>
      <c r="D69" s="58" t="s">
        <v>215</v>
      </c>
      <c r="E69" s="71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83"/>
      <c r="AY69" s="80"/>
      <c r="AZ69" s="59"/>
      <c r="BA69" s="59"/>
      <c r="BB69" s="59"/>
      <c r="BC69" s="59"/>
      <c r="BD69" s="59"/>
      <c r="BE69" s="59"/>
      <c r="BF69" s="59"/>
      <c r="BG69" s="59"/>
      <c r="BH69" s="59"/>
      <c r="BI69" s="59"/>
    </row>
    <row r="70" spans="1:61">
      <c r="A70" s="275"/>
      <c r="B70" s="299"/>
      <c r="C70" s="307"/>
      <c r="D70" s="58" t="s">
        <v>216</v>
      </c>
      <c r="E70" s="71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83"/>
      <c r="AY70" s="80"/>
      <c r="AZ70" s="59"/>
      <c r="BA70" s="59"/>
      <c r="BB70" s="59"/>
      <c r="BC70" s="59"/>
      <c r="BD70" s="59"/>
      <c r="BE70" s="59"/>
      <c r="BF70" s="59"/>
      <c r="BG70" s="59"/>
      <c r="BH70" s="59"/>
      <c r="BI70" s="59"/>
    </row>
    <row r="71" spans="1:61" ht="12" customHeight="1">
      <c r="A71" s="275"/>
      <c r="B71" s="283" t="s">
        <v>113</v>
      </c>
      <c r="C71" s="289" t="s">
        <v>207</v>
      </c>
      <c r="D71" s="56" t="s">
        <v>215</v>
      </c>
      <c r="E71" s="71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85"/>
      <c r="AY71" s="81"/>
      <c r="AZ71" s="57"/>
      <c r="BA71" s="57"/>
      <c r="BB71" s="57"/>
      <c r="BC71" s="57"/>
      <c r="BD71" s="57"/>
      <c r="BE71" s="57"/>
      <c r="BF71" s="57"/>
      <c r="BG71" s="57"/>
      <c r="BH71" s="57"/>
      <c r="BI71" s="57"/>
    </row>
    <row r="72" spans="1:61" ht="12" customHeight="1">
      <c r="A72" s="275"/>
      <c r="B72" s="284"/>
      <c r="C72" s="290"/>
      <c r="D72" s="56" t="s">
        <v>216</v>
      </c>
      <c r="E72" s="71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85"/>
      <c r="AY72" s="81"/>
      <c r="AZ72" s="57"/>
      <c r="BA72" s="57"/>
      <c r="BB72" s="57"/>
      <c r="BC72" s="57"/>
      <c r="BD72" s="57"/>
      <c r="BE72" s="57"/>
      <c r="BF72" s="57"/>
      <c r="BG72" s="57"/>
      <c r="BH72" s="57"/>
      <c r="BI72" s="57"/>
    </row>
    <row r="73" spans="1:61">
      <c r="A73" s="275"/>
      <c r="B73" s="249" t="s">
        <v>177</v>
      </c>
      <c r="C73" s="247" t="s">
        <v>208</v>
      </c>
      <c r="D73" s="16" t="s">
        <v>215</v>
      </c>
      <c r="E73" s="71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84"/>
      <c r="AY73" s="78"/>
      <c r="AZ73" s="48"/>
      <c r="BA73" s="48"/>
      <c r="BB73" s="48"/>
      <c r="BC73" s="48"/>
      <c r="BD73" s="48"/>
      <c r="BE73" s="48"/>
      <c r="BF73" s="48"/>
      <c r="BG73" s="48"/>
      <c r="BH73" s="48"/>
      <c r="BI73" s="48"/>
    </row>
    <row r="74" spans="1:61">
      <c r="A74" s="275"/>
      <c r="B74" s="250"/>
      <c r="C74" s="248"/>
      <c r="D74" s="16" t="s">
        <v>216</v>
      </c>
      <c r="E74" s="71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84"/>
      <c r="AY74" s="78"/>
      <c r="AZ74" s="48"/>
      <c r="BA74" s="48"/>
      <c r="BB74" s="48"/>
      <c r="BC74" s="48"/>
      <c r="BD74" s="48"/>
      <c r="BE74" s="48"/>
      <c r="BF74" s="48"/>
      <c r="BG74" s="48"/>
      <c r="BH74" s="48"/>
      <c r="BI74" s="48"/>
    </row>
    <row r="75" spans="1:61" ht="12" customHeight="1">
      <c r="A75" s="275"/>
      <c r="B75" s="249" t="s">
        <v>178</v>
      </c>
      <c r="C75" s="247" t="s">
        <v>209</v>
      </c>
      <c r="D75" s="16" t="s">
        <v>215</v>
      </c>
      <c r="E75" s="71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84"/>
      <c r="AY75" s="78"/>
      <c r="AZ75" s="48"/>
      <c r="BA75" s="48"/>
      <c r="BB75" s="48"/>
      <c r="BC75" s="48"/>
      <c r="BD75" s="48"/>
      <c r="BE75" s="48"/>
      <c r="BF75" s="48"/>
      <c r="BG75" s="48"/>
      <c r="BH75" s="48"/>
      <c r="BI75" s="48"/>
    </row>
    <row r="76" spans="1:61">
      <c r="A76" s="275"/>
      <c r="B76" s="250"/>
      <c r="C76" s="248"/>
      <c r="D76" s="16" t="s">
        <v>216</v>
      </c>
      <c r="E76" s="71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84"/>
      <c r="AY76" s="78"/>
      <c r="AZ76" s="48"/>
      <c r="BA76" s="48"/>
      <c r="BB76" s="48"/>
      <c r="BC76" s="48"/>
      <c r="BD76" s="48"/>
      <c r="BE76" s="48"/>
      <c r="BF76" s="48"/>
      <c r="BG76" s="48"/>
      <c r="BH76" s="48"/>
      <c r="BI76" s="48"/>
    </row>
    <row r="77" spans="1:61">
      <c r="A77" s="275"/>
      <c r="B77" s="62" t="s">
        <v>179</v>
      </c>
      <c r="C77" s="63" t="s">
        <v>210</v>
      </c>
      <c r="D77" s="16" t="s">
        <v>215</v>
      </c>
      <c r="E77" s="71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84"/>
      <c r="AY77" s="78"/>
      <c r="AZ77" s="48"/>
      <c r="BA77" s="48"/>
      <c r="BB77" s="48"/>
      <c r="BC77" s="48"/>
      <c r="BD77" s="48"/>
      <c r="BE77" s="48"/>
      <c r="BF77" s="48"/>
      <c r="BG77" s="48"/>
      <c r="BH77" s="48"/>
      <c r="BI77" s="48"/>
    </row>
    <row r="78" spans="1:61">
      <c r="A78" s="275"/>
      <c r="B78" s="62" t="s">
        <v>180</v>
      </c>
      <c r="C78" s="63"/>
      <c r="D78" s="16" t="s">
        <v>215</v>
      </c>
      <c r="E78" s="71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84"/>
      <c r="AY78" s="78"/>
      <c r="AZ78" s="48"/>
      <c r="BA78" s="48"/>
      <c r="BB78" s="48"/>
      <c r="BC78" s="48"/>
      <c r="BD78" s="48"/>
      <c r="BE78" s="48"/>
      <c r="BF78" s="48"/>
      <c r="BG78" s="48"/>
      <c r="BH78" s="48"/>
      <c r="BI78" s="48"/>
    </row>
    <row r="79" spans="1:61" ht="12" customHeight="1">
      <c r="A79" s="275"/>
      <c r="B79" s="300" t="s">
        <v>114</v>
      </c>
      <c r="C79" s="287" t="s">
        <v>212</v>
      </c>
      <c r="D79" s="56" t="s">
        <v>215</v>
      </c>
      <c r="E79" s="71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85"/>
      <c r="AY79" s="81"/>
      <c r="AZ79" s="57"/>
      <c r="BA79" s="57"/>
      <c r="BB79" s="57"/>
      <c r="BC79" s="57"/>
      <c r="BD79" s="57"/>
      <c r="BE79" s="57"/>
      <c r="BF79" s="57"/>
      <c r="BG79" s="57"/>
      <c r="BH79" s="57"/>
      <c r="BI79" s="57"/>
    </row>
    <row r="80" spans="1:61" ht="12" customHeight="1">
      <c r="A80" s="275"/>
      <c r="B80" s="301"/>
      <c r="C80" s="288"/>
      <c r="D80" s="56" t="s">
        <v>216</v>
      </c>
      <c r="E80" s="71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85"/>
      <c r="AY80" s="81"/>
      <c r="AZ80" s="57"/>
      <c r="BA80" s="57"/>
      <c r="BB80" s="57"/>
      <c r="BC80" s="57"/>
      <c r="BD80" s="57"/>
      <c r="BE80" s="57"/>
      <c r="BF80" s="57"/>
      <c r="BG80" s="57"/>
      <c r="BH80" s="57"/>
      <c r="BI80" s="57"/>
    </row>
    <row r="81" spans="1:61" ht="12" customHeight="1">
      <c r="A81" s="275"/>
      <c r="B81" s="249" t="s">
        <v>181</v>
      </c>
      <c r="C81" s="247" t="s">
        <v>211</v>
      </c>
      <c r="D81" s="16" t="s">
        <v>215</v>
      </c>
      <c r="E81" s="71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84"/>
      <c r="AY81" s="78"/>
      <c r="AZ81" s="48"/>
      <c r="BA81" s="48"/>
      <c r="BB81" s="48"/>
      <c r="BC81" s="48"/>
      <c r="BD81" s="48"/>
      <c r="BE81" s="48"/>
      <c r="BF81" s="48"/>
      <c r="BG81" s="48"/>
      <c r="BH81" s="48"/>
      <c r="BI81" s="48"/>
    </row>
    <row r="82" spans="1:61" ht="12" customHeight="1">
      <c r="A82" s="275"/>
      <c r="B82" s="250"/>
      <c r="C82" s="248"/>
      <c r="D82" s="16" t="s">
        <v>216</v>
      </c>
      <c r="E82" s="71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84"/>
      <c r="AY82" s="78"/>
      <c r="AZ82" s="48"/>
      <c r="BA82" s="48"/>
      <c r="BB82" s="48"/>
      <c r="BC82" s="48"/>
      <c r="BD82" s="48"/>
      <c r="BE82" s="48"/>
      <c r="BF82" s="48"/>
      <c r="BG82" s="48"/>
      <c r="BH82" s="48"/>
      <c r="BI82" s="48"/>
    </row>
    <row r="83" spans="1:61" ht="12" customHeight="1">
      <c r="A83" s="275"/>
      <c r="B83" s="62" t="s">
        <v>182</v>
      </c>
      <c r="C83" s="63"/>
      <c r="D83" s="16" t="s">
        <v>215</v>
      </c>
      <c r="E83" s="71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84"/>
      <c r="AY83" s="78"/>
      <c r="AZ83" s="48"/>
      <c r="BA83" s="48"/>
      <c r="BB83" s="48"/>
      <c r="BC83" s="48"/>
      <c r="BD83" s="48"/>
      <c r="BE83" s="48"/>
      <c r="BF83" s="48"/>
      <c r="BG83" s="48"/>
      <c r="BH83" s="48"/>
      <c r="BI83" s="48"/>
    </row>
    <row r="84" spans="1:61" ht="12" customHeight="1">
      <c r="A84" s="275"/>
      <c r="B84" s="62" t="s">
        <v>183</v>
      </c>
      <c r="C84" s="63" t="s">
        <v>213</v>
      </c>
      <c r="D84" s="16" t="s">
        <v>215</v>
      </c>
      <c r="E84" s="71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84"/>
      <c r="AY84" s="78"/>
      <c r="AZ84" s="48"/>
      <c r="BA84" s="48"/>
      <c r="BB84" s="48"/>
      <c r="BC84" s="48"/>
      <c r="BD84" s="48"/>
      <c r="BE84" s="48"/>
      <c r="BF84" s="48"/>
      <c r="BG84" s="48"/>
      <c r="BH84" s="48"/>
      <c r="BI84" s="48"/>
    </row>
    <row r="85" spans="1:61" ht="12" customHeight="1">
      <c r="A85" s="275"/>
      <c r="B85" s="285" t="s">
        <v>115</v>
      </c>
      <c r="C85" s="287" t="s">
        <v>119</v>
      </c>
      <c r="D85" s="56" t="s">
        <v>215</v>
      </c>
      <c r="E85" s="71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85"/>
      <c r="AY85" s="81"/>
      <c r="AZ85" s="57"/>
      <c r="BA85" s="57"/>
      <c r="BB85" s="57"/>
      <c r="BC85" s="57"/>
      <c r="BD85" s="57"/>
      <c r="BE85" s="57"/>
      <c r="BF85" s="57"/>
      <c r="BG85" s="57"/>
      <c r="BH85" s="57"/>
      <c r="BI85" s="57"/>
    </row>
    <row r="86" spans="1:61" ht="16.899999999999999" customHeight="1">
      <c r="A86" s="275"/>
      <c r="B86" s="286"/>
      <c r="C86" s="288"/>
      <c r="D86" s="56" t="s">
        <v>216</v>
      </c>
      <c r="E86" s="71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85"/>
      <c r="AY86" s="81"/>
      <c r="AZ86" s="57"/>
      <c r="BA86" s="57"/>
      <c r="BB86" s="57"/>
      <c r="BC86" s="57"/>
      <c r="BD86" s="57"/>
      <c r="BE86" s="57"/>
      <c r="BF86" s="57"/>
      <c r="BG86" s="57"/>
      <c r="BH86" s="57"/>
      <c r="BI86" s="57"/>
    </row>
    <row r="87" spans="1:61" ht="12" customHeight="1">
      <c r="A87" s="275"/>
      <c r="B87" s="302" t="s">
        <v>185</v>
      </c>
      <c r="C87" s="304" t="s">
        <v>184</v>
      </c>
      <c r="D87" s="16" t="s">
        <v>215</v>
      </c>
      <c r="E87" s="71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84"/>
      <c r="AY87" s="78"/>
      <c r="AZ87" s="48"/>
      <c r="BA87" s="48"/>
      <c r="BB87" s="48"/>
      <c r="BC87" s="48"/>
      <c r="BD87" s="48"/>
      <c r="BE87" s="48"/>
      <c r="BF87" s="48"/>
      <c r="BG87" s="48"/>
      <c r="BH87" s="48"/>
      <c r="BI87" s="48"/>
    </row>
    <row r="88" spans="1:61" ht="12" customHeight="1">
      <c r="A88" s="275"/>
      <c r="B88" s="303"/>
      <c r="C88" s="305"/>
      <c r="D88" s="16" t="s">
        <v>216</v>
      </c>
      <c r="E88" s="71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84"/>
      <c r="AY88" s="78"/>
      <c r="AZ88" s="48"/>
      <c r="BA88" s="48"/>
      <c r="BB88" s="48"/>
      <c r="BC88" s="48"/>
      <c r="BD88" s="48"/>
      <c r="BE88" s="48"/>
      <c r="BF88" s="48"/>
      <c r="BG88" s="48"/>
      <c r="BH88" s="48"/>
      <c r="BI88" s="48"/>
    </row>
    <row r="89" spans="1:61">
      <c r="A89" s="275"/>
      <c r="B89" s="54" t="s">
        <v>187</v>
      </c>
      <c r="C89" s="47" t="s">
        <v>186</v>
      </c>
      <c r="D89" s="48"/>
      <c r="E89" s="71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84"/>
      <c r="AY89" s="78"/>
      <c r="AZ89" s="48"/>
      <c r="BA89" s="48"/>
      <c r="BB89" s="48"/>
      <c r="BC89" s="48"/>
      <c r="BD89" s="48"/>
      <c r="BE89" s="48"/>
      <c r="BF89" s="48"/>
      <c r="BG89" s="48"/>
      <c r="BH89" s="48"/>
      <c r="BI89" s="48"/>
    </row>
    <row r="90" spans="1:61">
      <c r="A90" s="275"/>
      <c r="B90" s="54" t="s">
        <v>189</v>
      </c>
      <c r="C90" s="47" t="s">
        <v>188</v>
      </c>
      <c r="D90" s="48"/>
      <c r="E90" s="71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84"/>
      <c r="AY90" s="78"/>
      <c r="AZ90" s="48"/>
      <c r="BA90" s="48"/>
      <c r="BB90" s="48"/>
      <c r="BC90" s="48"/>
      <c r="BD90" s="48"/>
      <c r="BE90" s="48"/>
      <c r="BF90" s="48"/>
      <c r="BG90" s="48"/>
      <c r="BH90" s="48"/>
      <c r="BI90" s="48"/>
    </row>
    <row r="91" spans="1:61" ht="22.5">
      <c r="A91" s="275"/>
      <c r="B91" s="54" t="s">
        <v>191</v>
      </c>
      <c r="C91" s="47" t="s">
        <v>190</v>
      </c>
      <c r="D91" s="48"/>
      <c r="E91" s="71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84"/>
      <c r="AY91" s="78"/>
      <c r="AZ91" s="48"/>
      <c r="BA91" s="48"/>
      <c r="BB91" s="48"/>
      <c r="BC91" s="48"/>
      <c r="BD91" s="48"/>
      <c r="BE91" s="48"/>
      <c r="BF91" s="48"/>
      <c r="BG91" s="48"/>
      <c r="BH91" s="48"/>
      <c r="BI91" s="48"/>
    </row>
    <row r="92" spans="1:61">
      <c r="A92" s="275"/>
      <c r="B92" s="54" t="s">
        <v>193</v>
      </c>
      <c r="C92" s="47" t="s">
        <v>192</v>
      </c>
      <c r="D92" s="48"/>
      <c r="E92" s="71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84"/>
      <c r="AY92" s="78"/>
      <c r="AZ92" s="48"/>
      <c r="BA92" s="48"/>
      <c r="BB92" s="48"/>
      <c r="BC92" s="48"/>
      <c r="BD92" s="48"/>
      <c r="BE92" s="48"/>
      <c r="BF92" s="48"/>
      <c r="BG92" s="48"/>
      <c r="BH92" s="48"/>
      <c r="BI92" s="48"/>
    </row>
    <row r="93" spans="1:61" ht="33.75">
      <c r="A93" s="275"/>
      <c r="B93" s="60" t="s">
        <v>118</v>
      </c>
      <c r="C93" s="61" t="s">
        <v>120</v>
      </c>
      <c r="D93" s="57"/>
      <c r="E93" s="71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85"/>
      <c r="AY93" s="81"/>
      <c r="AZ93" s="57"/>
      <c r="BA93" s="57"/>
      <c r="BB93" s="57"/>
      <c r="BC93" s="57"/>
      <c r="BD93" s="57"/>
      <c r="BE93" s="57"/>
      <c r="BF93" s="57"/>
      <c r="BG93" s="57"/>
      <c r="BH93" s="57"/>
      <c r="BI93" s="57"/>
    </row>
    <row r="94" spans="1:61">
      <c r="A94" s="275"/>
      <c r="B94" s="54" t="s">
        <v>194</v>
      </c>
      <c r="C94" s="47" t="s">
        <v>195</v>
      </c>
      <c r="D94" s="48"/>
      <c r="E94" s="71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84"/>
      <c r="AY94" s="78"/>
      <c r="AZ94" s="48"/>
      <c r="BA94" s="48"/>
      <c r="BB94" s="48"/>
      <c r="BC94" s="48"/>
      <c r="BD94" s="48"/>
      <c r="BE94" s="48"/>
      <c r="BF94" s="48"/>
      <c r="BG94" s="48"/>
      <c r="BH94" s="48"/>
      <c r="BI94" s="48"/>
    </row>
    <row r="95" spans="1:61">
      <c r="A95" s="275"/>
      <c r="B95" s="276" t="s">
        <v>234</v>
      </c>
      <c r="C95" s="277"/>
      <c r="D95" s="278"/>
      <c r="E95" s="71"/>
      <c r="F95" s="120">
        <f>F7</f>
        <v>18</v>
      </c>
      <c r="G95" s="120">
        <f t="shared" ref="G95:AV95" si="9">G7</f>
        <v>36</v>
      </c>
      <c r="H95" s="120">
        <f t="shared" si="9"/>
        <v>36</v>
      </c>
      <c r="I95" s="120">
        <f t="shared" si="9"/>
        <v>36</v>
      </c>
      <c r="J95" s="120">
        <f t="shared" si="9"/>
        <v>36</v>
      </c>
      <c r="K95" s="120">
        <f t="shared" si="9"/>
        <v>36</v>
      </c>
      <c r="L95" s="120">
        <f t="shared" si="9"/>
        <v>36</v>
      </c>
      <c r="M95" s="120">
        <f t="shared" si="9"/>
        <v>36</v>
      </c>
      <c r="N95" s="120">
        <f t="shared" si="9"/>
        <v>36</v>
      </c>
      <c r="O95" s="120">
        <f t="shared" si="9"/>
        <v>36</v>
      </c>
      <c r="P95" s="120">
        <f t="shared" si="9"/>
        <v>36</v>
      </c>
      <c r="Q95" s="120">
        <f t="shared" si="9"/>
        <v>36</v>
      </c>
      <c r="R95" s="120">
        <f t="shared" si="9"/>
        <v>36</v>
      </c>
      <c r="S95" s="120">
        <f t="shared" si="9"/>
        <v>36</v>
      </c>
      <c r="T95" s="120">
        <f t="shared" si="9"/>
        <v>36</v>
      </c>
      <c r="U95" s="120">
        <f t="shared" si="9"/>
        <v>36</v>
      </c>
      <c r="V95" s="120">
        <f t="shared" si="9"/>
        <v>18</v>
      </c>
      <c r="W95" s="120"/>
      <c r="X95" s="120"/>
      <c r="Y95" s="120"/>
      <c r="Z95" s="120">
        <f t="shared" si="9"/>
        <v>36</v>
      </c>
      <c r="AA95" s="120">
        <f t="shared" si="9"/>
        <v>36</v>
      </c>
      <c r="AB95" s="120">
        <f t="shared" si="9"/>
        <v>36</v>
      </c>
      <c r="AC95" s="120">
        <f t="shared" si="9"/>
        <v>36</v>
      </c>
      <c r="AD95" s="120">
        <f t="shared" si="9"/>
        <v>36</v>
      </c>
      <c r="AE95" s="120">
        <f t="shared" si="9"/>
        <v>36</v>
      </c>
      <c r="AF95" s="120">
        <f t="shared" si="9"/>
        <v>36</v>
      </c>
      <c r="AG95" s="120">
        <f t="shared" si="9"/>
        <v>36</v>
      </c>
      <c r="AH95" s="120">
        <f t="shared" si="9"/>
        <v>36</v>
      </c>
      <c r="AI95" s="120">
        <f t="shared" si="9"/>
        <v>36</v>
      </c>
      <c r="AJ95" s="120">
        <f t="shared" si="9"/>
        <v>36</v>
      </c>
      <c r="AK95" s="120">
        <f t="shared" si="9"/>
        <v>36</v>
      </c>
      <c r="AL95" s="120">
        <f t="shared" si="9"/>
        <v>36</v>
      </c>
      <c r="AM95" s="120">
        <f t="shared" si="9"/>
        <v>36</v>
      </c>
      <c r="AN95" s="120">
        <f t="shared" si="9"/>
        <v>36</v>
      </c>
      <c r="AO95" s="120">
        <f t="shared" si="9"/>
        <v>36</v>
      </c>
      <c r="AP95" s="120">
        <f t="shared" si="9"/>
        <v>36</v>
      </c>
      <c r="AQ95" s="120">
        <f t="shared" si="9"/>
        <v>36</v>
      </c>
      <c r="AR95" s="120">
        <f t="shared" si="9"/>
        <v>36</v>
      </c>
      <c r="AS95" s="120">
        <f t="shared" si="9"/>
        <v>36</v>
      </c>
      <c r="AT95" s="120">
        <f t="shared" si="9"/>
        <v>36</v>
      </c>
      <c r="AU95" s="120">
        <f t="shared" si="9"/>
        <v>36</v>
      </c>
      <c r="AV95" s="120">
        <f t="shared" si="9"/>
        <v>36</v>
      </c>
      <c r="AW95" s="48"/>
      <c r="AX95" s="84"/>
      <c r="AY95" s="78"/>
      <c r="AZ95" s="48"/>
      <c r="BA95" s="48"/>
      <c r="BB95" s="48"/>
      <c r="BC95" s="48"/>
      <c r="BD95" s="48"/>
      <c r="BE95" s="48"/>
      <c r="BF95" s="48"/>
      <c r="BG95" s="48"/>
      <c r="BH95" s="48"/>
      <c r="BI95" s="48"/>
    </row>
    <row r="96" spans="1:61">
      <c r="B96" s="295" t="s">
        <v>235</v>
      </c>
      <c r="C96" s="296"/>
      <c r="D96" s="297"/>
      <c r="E96" s="71"/>
      <c r="F96" s="120">
        <f>F8</f>
        <v>5</v>
      </c>
      <c r="G96" s="120">
        <f t="shared" ref="G96:AV96" si="10">G8</f>
        <v>10</v>
      </c>
      <c r="H96" s="120">
        <f t="shared" si="10"/>
        <v>9</v>
      </c>
      <c r="I96" s="120">
        <f t="shared" si="10"/>
        <v>11</v>
      </c>
      <c r="J96" s="120">
        <f t="shared" si="10"/>
        <v>9</v>
      </c>
      <c r="K96" s="120">
        <f t="shared" si="10"/>
        <v>12</v>
      </c>
      <c r="L96" s="120">
        <f t="shared" si="10"/>
        <v>10</v>
      </c>
      <c r="M96" s="120">
        <f t="shared" si="10"/>
        <v>11</v>
      </c>
      <c r="N96" s="120">
        <f t="shared" si="10"/>
        <v>11</v>
      </c>
      <c r="O96" s="120">
        <f t="shared" si="10"/>
        <v>13</v>
      </c>
      <c r="P96" s="120">
        <f t="shared" si="10"/>
        <v>10</v>
      </c>
      <c r="Q96" s="120">
        <f t="shared" si="10"/>
        <v>14</v>
      </c>
      <c r="R96" s="120">
        <f t="shared" si="10"/>
        <v>12</v>
      </c>
      <c r="S96" s="120">
        <f t="shared" si="10"/>
        <v>14</v>
      </c>
      <c r="T96" s="120">
        <f t="shared" si="10"/>
        <v>13</v>
      </c>
      <c r="U96" s="120">
        <f t="shared" si="10"/>
        <v>14</v>
      </c>
      <c r="V96" s="120">
        <f t="shared" si="10"/>
        <v>8</v>
      </c>
      <c r="W96" s="120"/>
      <c r="X96" s="120"/>
      <c r="Y96" s="120"/>
      <c r="Z96" s="120">
        <f t="shared" si="10"/>
        <v>6</v>
      </c>
      <c r="AA96" s="120">
        <f t="shared" si="10"/>
        <v>10</v>
      </c>
      <c r="AB96" s="120">
        <f t="shared" si="10"/>
        <v>8</v>
      </c>
      <c r="AC96" s="120">
        <f t="shared" si="10"/>
        <v>12</v>
      </c>
      <c r="AD96" s="120">
        <f t="shared" si="10"/>
        <v>9</v>
      </c>
      <c r="AE96" s="120">
        <f t="shared" si="10"/>
        <v>12</v>
      </c>
      <c r="AF96" s="120">
        <f t="shared" si="10"/>
        <v>10</v>
      </c>
      <c r="AG96" s="120">
        <f t="shared" si="10"/>
        <v>12</v>
      </c>
      <c r="AH96" s="120">
        <f t="shared" si="10"/>
        <v>10</v>
      </c>
      <c r="AI96" s="120">
        <f t="shared" si="10"/>
        <v>13</v>
      </c>
      <c r="AJ96" s="120">
        <f t="shared" si="10"/>
        <v>10</v>
      </c>
      <c r="AK96" s="120">
        <f t="shared" si="10"/>
        <v>12</v>
      </c>
      <c r="AL96" s="120">
        <f t="shared" si="10"/>
        <v>11</v>
      </c>
      <c r="AM96" s="120">
        <f t="shared" si="10"/>
        <v>13</v>
      </c>
      <c r="AN96" s="120">
        <f t="shared" si="10"/>
        <v>11</v>
      </c>
      <c r="AO96" s="120">
        <f t="shared" si="10"/>
        <v>14</v>
      </c>
      <c r="AP96" s="120">
        <f t="shared" si="10"/>
        <v>12</v>
      </c>
      <c r="AQ96" s="120">
        <f t="shared" si="10"/>
        <v>14</v>
      </c>
      <c r="AR96" s="120">
        <f t="shared" si="10"/>
        <v>12</v>
      </c>
      <c r="AS96" s="120">
        <f t="shared" si="10"/>
        <v>13</v>
      </c>
      <c r="AT96" s="120">
        <f t="shared" si="10"/>
        <v>12</v>
      </c>
      <c r="AU96" s="120">
        <f t="shared" si="10"/>
        <v>13</v>
      </c>
      <c r="AV96" s="120">
        <f t="shared" si="10"/>
        <v>11</v>
      </c>
      <c r="AW96" s="48"/>
      <c r="AX96" s="84"/>
      <c r="AY96" s="78"/>
      <c r="AZ96" s="48"/>
      <c r="BA96" s="48"/>
      <c r="BB96" s="48"/>
      <c r="BC96" s="48"/>
      <c r="BD96" s="48"/>
      <c r="BE96" s="48"/>
      <c r="BF96" s="48"/>
      <c r="BG96" s="48"/>
      <c r="BH96" s="48"/>
      <c r="BI96" s="48"/>
    </row>
    <row r="97" spans="2:61">
      <c r="B97" s="295" t="s">
        <v>233</v>
      </c>
      <c r="C97" s="296"/>
      <c r="D97" s="297"/>
      <c r="E97" s="71"/>
      <c r="F97" s="120">
        <f>F95+F96</f>
        <v>23</v>
      </c>
      <c r="G97" s="120">
        <f t="shared" ref="G97:AV97" si="11">G95+G96</f>
        <v>46</v>
      </c>
      <c r="H97" s="120">
        <f t="shared" si="11"/>
        <v>45</v>
      </c>
      <c r="I97" s="120">
        <f t="shared" si="11"/>
        <v>47</v>
      </c>
      <c r="J97" s="120">
        <f t="shared" si="11"/>
        <v>45</v>
      </c>
      <c r="K97" s="120">
        <f t="shared" si="11"/>
        <v>48</v>
      </c>
      <c r="L97" s="120">
        <f t="shared" si="11"/>
        <v>46</v>
      </c>
      <c r="M97" s="120">
        <f t="shared" si="11"/>
        <v>47</v>
      </c>
      <c r="N97" s="120">
        <f t="shared" si="11"/>
        <v>47</v>
      </c>
      <c r="O97" s="120">
        <f t="shared" si="11"/>
        <v>49</v>
      </c>
      <c r="P97" s="120">
        <f t="shared" si="11"/>
        <v>46</v>
      </c>
      <c r="Q97" s="120">
        <f t="shared" si="11"/>
        <v>50</v>
      </c>
      <c r="R97" s="120">
        <f t="shared" si="11"/>
        <v>48</v>
      </c>
      <c r="S97" s="120">
        <f t="shared" si="11"/>
        <v>50</v>
      </c>
      <c r="T97" s="120">
        <f t="shared" si="11"/>
        <v>49</v>
      </c>
      <c r="U97" s="120">
        <f t="shared" si="11"/>
        <v>50</v>
      </c>
      <c r="V97" s="120">
        <f t="shared" si="11"/>
        <v>26</v>
      </c>
      <c r="W97" s="120"/>
      <c r="X97" s="120"/>
      <c r="Y97" s="120"/>
      <c r="Z97" s="120">
        <f t="shared" si="11"/>
        <v>42</v>
      </c>
      <c r="AA97" s="120">
        <f t="shared" si="11"/>
        <v>46</v>
      </c>
      <c r="AB97" s="120">
        <f t="shared" si="11"/>
        <v>44</v>
      </c>
      <c r="AC97" s="120">
        <f t="shared" si="11"/>
        <v>48</v>
      </c>
      <c r="AD97" s="120">
        <f t="shared" si="11"/>
        <v>45</v>
      </c>
      <c r="AE97" s="120">
        <f t="shared" si="11"/>
        <v>48</v>
      </c>
      <c r="AF97" s="120">
        <f t="shared" si="11"/>
        <v>46</v>
      </c>
      <c r="AG97" s="120">
        <f t="shared" si="11"/>
        <v>48</v>
      </c>
      <c r="AH97" s="120">
        <f t="shared" si="11"/>
        <v>46</v>
      </c>
      <c r="AI97" s="120">
        <f t="shared" si="11"/>
        <v>49</v>
      </c>
      <c r="AJ97" s="120">
        <f t="shared" si="11"/>
        <v>46</v>
      </c>
      <c r="AK97" s="120">
        <f t="shared" si="11"/>
        <v>48</v>
      </c>
      <c r="AL97" s="120">
        <f t="shared" si="11"/>
        <v>47</v>
      </c>
      <c r="AM97" s="120">
        <f t="shared" si="11"/>
        <v>49</v>
      </c>
      <c r="AN97" s="120">
        <f t="shared" si="11"/>
        <v>47</v>
      </c>
      <c r="AO97" s="120">
        <f t="shared" si="11"/>
        <v>50</v>
      </c>
      <c r="AP97" s="120">
        <f t="shared" si="11"/>
        <v>48</v>
      </c>
      <c r="AQ97" s="120">
        <f t="shared" si="11"/>
        <v>50</v>
      </c>
      <c r="AR97" s="120">
        <f t="shared" si="11"/>
        <v>48</v>
      </c>
      <c r="AS97" s="120">
        <f t="shared" si="11"/>
        <v>49</v>
      </c>
      <c r="AT97" s="120">
        <f t="shared" si="11"/>
        <v>48</v>
      </c>
      <c r="AU97" s="120">
        <f t="shared" si="11"/>
        <v>49</v>
      </c>
      <c r="AV97" s="120">
        <f t="shared" si="11"/>
        <v>47</v>
      </c>
      <c r="AW97" s="48"/>
      <c r="AX97" s="84"/>
      <c r="AY97" s="78"/>
      <c r="AZ97" s="48"/>
      <c r="BA97" s="48"/>
      <c r="BB97" s="48"/>
      <c r="BC97" s="48"/>
      <c r="BD97" s="48"/>
      <c r="BE97" s="48"/>
      <c r="BF97" s="48"/>
      <c r="BG97" s="48"/>
      <c r="BH97" s="48"/>
      <c r="BI97" s="48"/>
    </row>
    <row r="98" spans="2:61">
      <c r="AX98" s="79"/>
      <c r="AY98" s="79"/>
    </row>
  </sheetData>
  <mergeCells count="97">
    <mergeCell ref="V6:W6"/>
    <mergeCell ref="AH1:AJ1"/>
    <mergeCell ref="G1:I1"/>
    <mergeCell ref="B39:B40"/>
    <mergeCell ref="C39:C40"/>
    <mergeCell ref="C7:C8"/>
    <mergeCell ref="B25:B26"/>
    <mergeCell ref="B7:B8"/>
    <mergeCell ref="B9:B10"/>
    <mergeCell ref="B19:B20"/>
    <mergeCell ref="B13:B14"/>
    <mergeCell ref="C13:C14"/>
    <mergeCell ref="B15:B16"/>
    <mergeCell ref="B21:B22"/>
    <mergeCell ref="E1:F1"/>
    <mergeCell ref="E3:F3"/>
    <mergeCell ref="B96:D96"/>
    <mergeCell ref="B97:D97"/>
    <mergeCell ref="B51:B52"/>
    <mergeCell ref="C51:C52"/>
    <mergeCell ref="B53:B54"/>
    <mergeCell ref="C53:C54"/>
    <mergeCell ref="B69:B70"/>
    <mergeCell ref="B81:B82"/>
    <mergeCell ref="B79:B80"/>
    <mergeCell ref="C79:C80"/>
    <mergeCell ref="B87:B88"/>
    <mergeCell ref="C87:C88"/>
    <mergeCell ref="C81:C82"/>
    <mergeCell ref="C69:C70"/>
    <mergeCell ref="B73:B74"/>
    <mergeCell ref="C73:C74"/>
    <mergeCell ref="C85:C86"/>
    <mergeCell ref="C19:C20"/>
    <mergeCell ref="C71:C72"/>
    <mergeCell ref="C47:C48"/>
    <mergeCell ref="B41:B42"/>
    <mergeCell ref="B47:B48"/>
    <mergeCell ref="B37:B38"/>
    <mergeCell ref="C37:C38"/>
    <mergeCell ref="C27:C28"/>
    <mergeCell ref="B29:B30"/>
    <mergeCell ref="C29:C30"/>
    <mergeCell ref="C33:C34"/>
    <mergeCell ref="B35:B36"/>
    <mergeCell ref="C35:C36"/>
    <mergeCell ref="B33:B34"/>
    <mergeCell ref="C25:C26"/>
    <mergeCell ref="AX6:AY6"/>
    <mergeCell ref="V3:W3"/>
    <mergeCell ref="A1:A6"/>
    <mergeCell ref="D1:D6"/>
    <mergeCell ref="B27:B28"/>
    <mergeCell ref="B1:B6"/>
    <mergeCell ref="A7:A95"/>
    <mergeCell ref="B95:D95"/>
    <mergeCell ref="B49:B50"/>
    <mergeCell ref="C49:C50"/>
    <mergeCell ref="B75:B76"/>
    <mergeCell ref="C75:C76"/>
    <mergeCell ref="B71:B72"/>
    <mergeCell ref="B31:B32"/>
    <mergeCell ref="C31:C32"/>
    <mergeCell ref="B85:B86"/>
    <mergeCell ref="AX3:AY3"/>
    <mergeCell ref="AZ1:BC1"/>
    <mergeCell ref="AX1:AY1"/>
    <mergeCell ref="AU1:AW1"/>
    <mergeCell ref="Y1:AB1"/>
    <mergeCell ref="AD1:AF1"/>
    <mergeCell ref="AL1:AO1"/>
    <mergeCell ref="BH1:BI1"/>
    <mergeCell ref="K1:N1"/>
    <mergeCell ref="P1:R1"/>
    <mergeCell ref="T1:W1"/>
    <mergeCell ref="AQ1:AS1"/>
    <mergeCell ref="E4:BI4"/>
    <mergeCell ref="C23:C24"/>
    <mergeCell ref="B11:B12"/>
    <mergeCell ref="C21:C22"/>
    <mergeCell ref="B23:B24"/>
    <mergeCell ref="C15:C16"/>
    <mergeCell ref="B17:B18"/>
    <mergeCell ref="C17:C18"/>
    <mergeCell ref="BH6:BI6"/>
    <mergeCell ref="C11:C12"/>
    <mergeCell ref="C1:C6"/>
    <mergeCell ref="C9:C10"/>
    <mergeCell ref="E6:F6"/>
    <mergeCell ref="E2:BI2"/>
    <mergeCell ref="BE1:BG1"/>
    <mergeCell ref="BH3:BI3"/>
    <mergeCell ref="C41:C42"/>
    <mergeCell ref="B43:B44"/>
    <mergeCell ref="C43:C44"/>
    <mergeCell ref="B45:B46"/>
    <mergeCell ref="C45:C46"/>
  </mergeCells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CS26"/>
  <sheetViews>
    <sheetView view="pageBreakPreview" zoomScaleNormal="125" zoomScaleSheetLayoutView="100" workbookViewId="0">
      <selection activeCell="CL17" sqref="CL17:CM19"/>
    </sheetView>
  </sheetViews>
  <sheetFormatPr defaultRowHeight="12.75"/>
  <cols>
    <col min="1" max="5" width="2.140625" customWidth="1"/>
    <col min="6" max="6" width="2.28515625" customWidth="1"/>
    <col min="7" max="8" width="2.140625" customWidth="1"/>
    <col min="9" max="10" width="1.28515625" customWidth="1"/>
    <col min="11" max="11" width="0.7109375" customWidth="1"/>
    <col min="12" max="12" width="1.42578125" customWidth="1"/>
    <col min="13" max="13" width="0.7109375" customWidth="1"/>
    <col min="14" max="14" width="1.42578125" customWidth="1"/>
    <col min="15" max="16" width="2.140625" customWidth="1"/>
    <col min="17" max="17" width="0.7109375" customWidth="1"/>
    <col min="18" max="18" width="0.28515625" customWidth="1"/>
    <col min="19" max="19" width="1.140625" customWidth="1"/>
    <col min="20" max="20" width="0.7109375" customWidth="1"/>
    <col min="21" max="21" width="0.28515625" customWidth="1"/>
    <col min="22" max="26" width="1.28515625" customWidth="1"/>
    <col min="27" max="28" width="1.5703125" customWidth="1"/>
    <col min="29" max="32" width="1.140625" customWidth="1"/>
    <col min="33" max="34" width="2.140625" customWidth="1"/>
    <col min="35" max="36" width="1.28515625" customWidth="1"/>
    <col min="37" max="37" width="2.140625" customWidth="1"/>
    <col min="38" max="39" width="1.28515625" customWidth="1"/>
    <col min="40" max="40" width="2.5703125" customWidth="1"/>
    <col min="41" max="42" width="1.28515625" customWidth="1"/>
    <col min="43" max="43" width="2.140625" customWidth="1"/>
    <col min="44" max="46" width="1.140625" customWidth="1"/>
    <col min="47" max="47" width="0.7109375" customWidth="1"/>
    <col min="48" max="48" width="0.28515625" customWidth="1"/>
    <col min="49" max="49" width="1.5703125" customWidth="1"/>
    <col min="50" max="50" width="1.85546875" customWidth="1"/>
    <col min="51" max="51" width="1.7109375" customWidth="1"/>
    <col min="52" max="52" width="1.42578125" customWidth="1"/>
    <col min="53" max="53" width="2.140625" customWidth="1"/>
    <col min="54" max="54" width="1.42578125" customWidth="1"/>
    <col min="55" max="56" width="1.140625" customWidth="1"/>
    <col min="57" max="57" width="1.28515625" customWidth="1"/>
    <col min="58" max="58" width="1.140625" customWidth="1"/>
    <col min="59" max="59" width="0.28515625" customWidth="1"/>
    <col min="60" max="60" width="0.7109375" customWidth="1"/>
    <col min="61" max="61" width="2" customWidth="1"/>
    <col min="62" max="62" width="1.140625" customWidth="1"/>
    <col min="63" max="64" width="2.140625" customWidth="1"/>
    <col min="65" max="66" width="1.140625" customWidth="1"/>
    <col min="67" max="67" width="2.140625" customWidth="1"/>
    <col min="68" max="69" width="1.140625" customWidth="1"/>
    <col min="70" max="72" width="1.28515625" customWidth="1"/>
    <col min="73" max="73" width="0.28515625" customWidth="1"/>
    <col min="74" max="74" width="0.7109375" customWidth="1"/>
    <col min="75" max="76" width="1.28515625" customWidth="1"/>
    <col min="77" max="84" width="2.140625" customWidth="1"/>
    <col min="85" max="85" width="2.28515625" customWidth="1"/>
    <col min="86" max="86" width="3.28515625" customWidth="1"/>
    <col min="87" max="88" width="1.7109375" customWidth="1"/>
    <col min="89" max="89" width="1.42578125" hidden="1" customWidth="1"/>
    <col min="90" max="91" width="3.28515625" customWidth="1"/>
    <col min="92" max="92" width="2.28515625" customWidth="1"/>
    <col min="93" max="94" width="2" customWidth="1"/>
    <col min="95" max="95" width="3.42578125" customWidth="1"/>
    <col min="96" max="96" width="3.5703125" customWidth="1"/>
  </cols>
  <sheetData>
    <row r="2" spans="1:96">
      <c r="J2" s="79"/>
      <c r="K2" s="79"/>
    </row>
    <row r="5" spans="1:96" ht="15.75" customHeight="1"/>
    <row r="6" spans="1:96" ht="12.75" customHeight="1">
      <c r="A6" s="387" t="s">
        <v>31</v>
      </c>
      <c r="B6" s="330" t="s">
        <v>0</v>
      </c>
      <c r="C6" s="331"/>
      <c r="D6" s="331"/>
      <c r="E6" s="332"/>
      <c r="F6" s="390" t="s">
        <v>36</v>
      </c>
      <c r="G6" s="330" t="s">
        <v>1</v>
      </c>
      <c r="H6" s="331"/>
      <c r="I6" s="331"/>
      <c r="J6" s="331"/>
      <c r="K6" s="393" t="s">
        <v>35</v>
      </c>
      <c r="L6" s="347"/>
      <c r="M6" s="330" t="s">
        <v>2</v>
      </c>
      <c r="N6" s="331"/>
      <c r="O6" s="331"/>
      <c r="P6" s="331"/>
      <c r="Q6" s="331"/>
      <c r="R6" s="331"/>
      <c r="S6" s="332"/>
      <c r="T6" s="330" t="s">
        <v>3</v>
      </c>
      <c r="U6" s="331"/>
      <c r="V6" s="331"/>
      <c r="W6" s="331"/>
      <c r="X6" s="331"/>
      <c r="Y6" s="331"/>
      <c r="Z6" s="331"/>
      <c r="AA6" s="331"/>
      <c r="AB6" s="332"/>
      <c r="AC6" s="346" t="s">
        <v>39</v>
      </c>
      <c r="AD6" s="347"/>
      <c r="AE6" s="330" t="s">
        <v>4</v>
      </c>
      <c r="AF6" s="331"/>
      <c r="AG6" s="331"/>
      <c r="AH6" s="332"/>
      <c r="AI6" s="346" t="s">
        <v>42</v>
      </c>
      <c r="AJ6" s="347"/>
      <c r="AK6" s="330" t="s">
        <v>5</v>
      </c>
      <c r="AL6" s="331"/>
      <c r="AM6" s="331"/>
      <c r="AN6" s="332"/>
      <c r="AO6" s="346" t="s">
        <v>46</v>
      </c>
      <c r="AP6" s="347"/>
      <c r="AQ6" s="330" t="s">
        <v>6</v>
      </c>
      <c r="AR6" s="331"/>
      <c r="AS6" s="331"/>
      <c r="AT6" s="331"/>
      <c r="AU6" s="331"/>
      <c r="AV6" s="331"/>
      <c r="AW6" s="331"/>
      <c r="AX6" s="332"/>
      <c r="AY6" s="346" t="s">
        <v>49</v>
      </c>
      <c r="AZ6" s="347"/>
      <c r="BA6" s="330" t="s">
        <v>7</v>
      </c>
      <c r="BB6" s="331"/>
      <c r="BC6" s="331"/>
      <c r="BD6" s="331"/>
      <c r="BE6" s="332"/>
      <c r="BF6" s="346" t="s">
        <v>52</v>
      </c>
      <c r="BG6" s="393"/>
      <c r="BH6" s="347"/>
      <c r="BI6" s="330" t="s">
        <v>8</v>
      </c>
      <c r="BJ6" s="331"/>
      <c r="BK6" s="331"/>
      <c r="BL6" s="331"/>
      <c r="BM6" s="331"/>
      <c r="BN6" s="332"/>
      <c r="BO6" s="330" t="s">
        <v>9</v>
      </c>
      <c r="BP6" s="331"/>
      <c r="BQ6" s="331"/>
      <c r="BR6" s="331"/>
      <c r="BS6" s="331"/>
      <c r="BT6" s="331"/>
      <c r="BU6" s="331"/>
      <c r="BV6" s="332"/>
      <c r="BW6" s="346" t="s">
        <v>58</v>
      </c>
      <c r="BX6" s="347"/>
      <c r="BY6" s="330" t="s">
        <v>10</v>
      </c>
      <c r="BZ6" s="331"/>
      <c r="CA6" s="332"/>
      <c r="CB6" s="352" t="s">
        <v>60</v>
      </c>
      <c r="CC6" s="330" t="s">
        <v>11</v>
      </c>
      <c r="CD6" s="331"/>
      <c r="CE6" s="331"/>
      <c r="CF6" s="332"/>
      <c r="CG6" s="352" t="s">
        <v>12</v>
      </c>
      <c r="CH6" s="330" t="s">
        <v>28</v>
      </c>
      <c r="CI6" s="332"/>
      <c r="CJ6" s="352" t="s">
        <v>97</v>
      </c>
      <c r="CK6" s="365" t="s">
        <v>30</v>
      </c>
      <c r="CL6" s="366"/>
      <c r="CM6" s="366"/>
      <c r="CN6" s="366"/>
      <c r="CO6" s="352" t="s">
        <v>117</v>
      </c>
      <c r="CP6" s="336" t="s">
        <v>126</v>
      </c>
      <c r="CQ6" s="336" t="s">
        <v>13</v>
      </c>
      <c r="CR6" s="336" t="s">
        <v>14</v>
      </c>
    </row>
    <row r="7" spans="1:96" ht="12.75" customHeight="1">
      <c r="A7" s="388"/>
      <c r="B7" s="333"/>
      <c r="C7" s="334"/>
      <c r="D7" s="334"/>
      <c r="E7" s="335"/>
      <c r="F7" s="391"/>
      <c r="G7" s="333"/>
      <c r="H7" s="334"/>
      <c r="I7" s="334"/>
      <c r="J7" s="334"/>
      <c r="K7" s="397"/>
      <c r="L7" s="349"/>
      <c r="M7" s="333"/>
      <c r="N7" s="334"/>
      <c r="O7" s="334"/>
      <c r="P7" s="334"/>
      <c r="Q7" s="334"/>
      <c r="R7" s="334"/>
      <c r="S7" s="335"/>
      <c r="T7" s="333"/>
      <c r="U7" s="334"/>
      <c r="V7" s="334"/>
      <c r="W7" s="334"/>
      <c r="X7" s="334"/>
      <c r="Y7" s="334"/>
      <c r="Z7" s="334"/>
      <c r="AA7" s="334"/>
      <c r="AB7" s="335"/>
      <c r="AC7" s="348"/>
      <c r="AD7" s="349"/>
      <c r="AE7" s="333"/>
      <c r="AF7" s="334"/>
      <c r="AG7" s="334"/>
      <c r="AH7" s="335"/>
      <c r="AI7" s="348"/>
      <c r="AJ7" s="349"/>
      <c r="AK7" s="333"/>
      <c r="AL7" s="334"/>
      <c r="AM7" s="334"/>
      <c r="AN7" s="335"/>
      <c r="AO7" s="348"/>
      <c r="AP7" s="349"/>
      <c r="AQ7" s="333"/>
      <c r="AR7" s="334"/>
      <c r="AS7" s="334"/>
      <c r="AT7" s="334"/>
      <c r="AU7" s="334"/>
      <c r="AV7" s="334"/>
      <c r="AW7" s="334"/>
      <c r="AX7" s="335"/>
      <c r="AY7" s="348"/>
      <c r="AZ7" s="349"/>
      <c r="BA7" s="333"/>
      <c r="BB7" s="334"/>
      <c r="BC7" s="334"/>
      <c r="BD7" s="334"/>
      <c r="BE7" s="335"/>
      <c r="BF7" s="348"/>
      <c r="BG7" s="397"/>
      <c r="BH7" s="349"/>
      <c r="BI7" s="333"/>
      <c r="BJ7" s="334"/>
      <c r="BK7" s="334"/>
      <c r="BL7" s="334"/>
      <c r="BM7" s="334"/>
      <c r="BN7" s="335"/>
      <c r="BO7" s="333"/>
      <c r="BP7" s="334"/>
      <c r="BQ7" s="334"/>
      <c r="BR7" s="334"/>
      <c r="BS7" s="334"/>
      <c r="BT7" s="334"/>
      <c r="BU7" s="334"/>
      <c r="BV7" s="335"/>
      <c r="BW7" s="348"/>
      <c r="BX7" s="349"/>
      <c r="BY7" s="333"/>
      <c r="BZ7" s="334"/>
      <c r="CA7" s="335"/>
      <c r="CB7" s="353"/>
      <c r="CC7" s="333"/>
      <c r="CD7" s="334"/>
      <c r="CE7" s="334"/>
      <c r="CF7" s="335"/>
      <c r="CG7" s="353"/>
      <c r="CH7" s="333"/>
      <c r="CI7" s="335"/>
      <c r="CJ7" s="353"/>
      <c r="CK7" s="367"/>
      <c r="CL7" s="368"/>
      <c r="CM7" s="368"/>
      <c r="CN7" s="368"/>
      <c r="CO7" s="353"/>
      <c r="CP7" s="337"/>
      <c r="CQ7" s="337"/>
      <c r="CR7" s="337"/>
    </row>
    <row r="8" spans="1:96" s="1" customFormat="1" ht="38.25" customHeight="1">
      <c r="A8" s="388"/>
      <c r="B8" s="352" t="s">
        <v>32</v>
      </c>
      <c r="C8" s="352" t="s">
        <v>57</v>
      </c>
      <c r="D8" s="352" t="s">
        <v>19</v>
      </c>
      <c r="E8" s="352" t="s">
        <v>16</v>
      </c>
      <c r="F8" s="391"/>
      <c r="G8" s="352" t="s">
        <v>34</v>
      </c>
      <c r="H8" s="352" t="s">
        <v>17</v>
      </c>
      <c r="I8" s="346" t="s">
        <v>18</v>
      </c>
      <c r="J8" s="347"/>
      <c r="K8" s="397"/>
      <c r="L8" s="349"/>
      <c r="M8" s="346" t="s">
        <v>37</v>
      </c>
      <c r="N8" s="347"/>
      <c r="O8" s="352" t="s">
        <v>73</v>
      </c>
      <c r="P8" s="352" t="s">
        <v>23</v>
      </c>
      <c r="Q8" s="346" t="s">
        <v>33</v>
      </c>
      <c r="R8" s="393"/>
      <c r="S8" s="347"/>
      <c r="T8" s="346" t="s">
        <v>38</v>
      </c>
      <c r="U8" s="393"/>
      <c r="V8" s="347"/>
      <c r="W8" s="346" t="s">
        <v>15</v>
      </c>
      <c r="X8" s="347"/>
      <c r="Y8" s="346" t="s">
        <v>19</v>
      </c>
      <c r="Z8" s="347"/>
      <c r="AA8" s="346" t="s">
        <v>16</v>
      </c>
      <c r="AB8" s="347"/>
      <c r="AC8" s="348"/>
      <c r="AD8" s="349"/>
      <c r="AE8" s="346" t="s">
        <v>40</v>
      </c>
      <c r="AF8" s="347"/>
      <c r="AG8" s="352" t="s">
        <v>20</v>
      </c>
      <c r="AH8" s="352" t="s">
        <v>41</v>
      </c>
      <c r="AI8" s="348"/>
      <c r="AJ8" s="349"/>
      <c r="AK8" s="352" t="s">
        <v>43</v>
      </c>
      <c r="AL8" s="346" t="s">
        <v>44</v>
      </c>
      <c r="AM8" s="347"/>
      <c r="AN8" s="352" t="s">
        <v>45</v>
      </c>
      <c r="AO8" s="348"/>
      <c r="AP8" s="349"/>
      <c r="AQ8" s="352" t="s">
        <v>43</v>
      </c>
      <c r="AR8" s="346" t="s">
        <v>47</v>
      </c>
      <c r="AS8" s="347"/>
      <c r="AT8" s="346" t="s">
        <v>45</v>
      </c>
      <c r="AU8" s="393"/>
      <c r="AV8" s="347"/>
      <c r="AW8" s="346" t="s">
        <v>48</v>
      </c>
      <c r="AX8" s="347"/>
      <c r="AY8" s="348"/>
      <c r="AZ8" s="349"/>
      <c r="BA8" s="352" t="s">
        <v>34</v>
      </c>
      <c r="BB8" s="346" t="s">
        <v>50</v>
      </c>
      <c r="BC8" s="347"/>
      <c r="BD8" s="346" t="s">
        <v>51</v>
      </c>
      <c r="BE8" s="347"/>
      <c r="BF8" s="348"/>
      <c r="BG8" s="397"/>
      <c r="BH8" s="349"/>
      <c r="BI8" s="346" t="s">
        <v>53</v>
      </c>
      <c r="BJ8" s="347"/>
      <c r="BK8" s="352" t="s">
        <v>54</v>
      </c>
      <c r="BL8" s="395" t="s">
        <v>96</v>
      </c>
      <c r="BM8" s="346" t="s">
        <v>55</v>
      </c>
      <c r="BN8" s="347"/>
      <c r="BO8" s="352" t="s">
        <v>56</v>
      </c>
      <c r="BP8" s="346" t="s">
        <v>57</v>
      </c>
      <c r="BQ8" s="347"/>
      <c r="BR8" s="346" t="s">
        <v>21</v>
      </c>
      <c r="BS8" s="347"/>
      <c r="BT8" s="346" t="s">
        <v>22</v>
      </c>
      <c r="BU8" s="393"/>
      <c r="BV8" s="347"/>
      <c r="BW8" s="348"/>
      <c r="BX8" s="349"/>
      <c r="BY8" s="352" t="s">
        <v>59</v>
      </c>
      <c r="BZ8" s="352" t="s">
        <v>17</v>
      </c>
      <c r="CA8" s="352" t="s">
        <v>51</v>
      </c>
      <c r="CB8" s="353"/>
      <c r="CC8" s="352" t="s">
        <v>37</v>
      </c>
      <c r="CD8" s="352" t="s">
        <v>61</v>
      </c>
      <c r="CE8" s="352" t="s">
        <v>23</v>
      </c>
      <c r="CF8" s="352" t="s">
        <v>62</v>
      </c>
      <c r="CG8" s="353"/>
      <c r="CH8" s="352" t="s">
        <v>24</v>
      </c>
      <c r="CI8" s="352" t="s">
        <v>25</v>
      </c>
      <c r="CJ8" s="353"/>
      <c r="CK8" s="336"/>
      <c r="CL8" s="336" t="s">
        <v>29</v>
      </c>
      <c r="CM8" s="336" t="s">
        <v>26</v>
      </c>
      <c r="CN8" s="336" t="s">
        <v>27</v>
      </c>
      <c r="CO8" s="353"/>
      <c r="CP8" s="337"/>
      <c r="CQ8" s="337"/>
      <c r="CR8" s="337"/>
    </row>
    <row r="9" spans="1:96" s="1" customFormat="1" ht="20.25" hidden="1" customHeight="1">
      <c r="A9" s="389"/>
      <c r="B9" s="354"/>
      <c r="C9" s="354"/>
      <c r="D9" s="353"/>
      <c r="E9" s="354"/>
      <c r="F9" s="391"/>
      <c r="G9" s="353"/>
      <c r="H9" s="353"/>
      <c r="I9" s="348"/>
      <c r="J9" s="349"/>
      <c r="K9" s="397"/>
      <c r="L9" s="349"/>
      <c r="M9" s="348"/>
      <c r="N9" s="349"/>
      <c r="O9" s="353"/>
      <c r="P9" s="354"/>
      <c r="Q9" s="348"/>
      <c r="R9" s="397"/>
      <c r="S9" s="349"/>
      <c r="T9" s="348"/>
      <c r="U9" s="397"/>
      <c r="V9" s="349"/>
      <c r="W9" s="348"/>
      <c r="X9" s="349"/>
      <c r="Y9" s="348"/>
      <c r="Z9" s="349"/>
      <c r="AA9" s="350"/>
      <c r="AB9" s="351"/>
      <c r="AC9" s="348"/>
      <c r="AD9" s="349"/>
      <c r="AE9" s="348"/>
      <c r="AF9" s="349"/>
      <c r="AG9" s="353"/>
      <c r="AH9" s="353"/>
      <c r="AI9" s="348"/>
      <c r="AJ9" s="349"/>
      <c r="AK9" s="353"/>
      <c r="AL9" s="348"/>
      <c r="AM9" s="349"/>
      <c r="AN9" s="353"/>
      <c r="AO9" s="348"/>
      <c r="AP9" s="349"/>
      <c r="AQ9" s="353"/>
      <c r="AR9" s="348"/>
      <c r="AS9" s="349"/>
      <c r="AT9" s="348"/>
      <c r="AU9" s="397"/>
      <c r="AV9" s="349"/>
      <c r="AW9" s="348"/>
      <c r="AX9" s="349"/>
      <c r="AY9" s="348"/>
      <c r="AZ9" s="349"/>
      <c r="BA9" s="353"/>
      <c r="BB9" s="348"/>
      <c r="BC9" s="349"/>
      <c r="BD9" s="348"/>
      <c r="BE9" s="349"/>
      <c r="BF9" s="348"/>
      <c r="BG9" s="397"/>
      <c r="BH9" s="349"/>
      <c r="BI9" s="348"/>
      <c r="BJ9" s="349"/>
      <c r="BK9" s="353"/>
      <c r="BL9" s="396"/>
      <c r="BM9" s="348"/>
      <c r="BN9" s="349"/>
      <c r="BO9" s="353"/>
      <c r="BP9" s="348"/>
      <c r="BQ9" s="349"/>
      <c r="BR9" s="348"/>
      <c r="BS9" s="349"/>
      <c r="BT9" s="350"/>
      <c r="BU9" s="394"/>
      <c r="BV9" s="351"/>
      <c r="BW9" s="348"/>
      <c r="BX9" s="349"/>
      <c r="BY9" s="353"/>
      <c r="BZ9" s="353"/>
      <c r="CA9" s="354"/>
      <c r="CB9" s="353"/>
      <c r="CC9" s="353"/>
      <c r="CD9" s="353"/>
      <c r="CE9" s="353"/>
      <c r="CF9" s="353"/>
      <c r="CG9" s="353"/>
      <c r="CH9" s="353"/>
      <c r="CI9" s="353"/>
      <c r="CJ9" s="354"/>
      <c r="CK9" s="337"/>
      <c r="CL9" s="337"/>
      <c r="CM9" s="337"/>
      <c r="CN9" s="337"/>
      <c r="CO9" s="354"/>
      <c r="CP9" s="337"/>
      <c r="CQ9" s="337"/>
      <c r="CR9" s="337"/>
    </row>
    <row r="10" spans="1:96" ht="6.75" hidden="1" customHeight="1">
      <c r="A10" s="16"/>
      <c r="B10" s="13">
        <v>7</v>
      </c>
      <c r="C10" s="13"/>
      <c r="D10" s="353"/>
      <c r="E10" s="13"/>
      <c r="F10" s="391"/>
      <c r="G10" s="353"/>
      <c r="H10" s="353"/>
      <c r="I10" s="348"/>
      <c r="J10" s="349"/>
      <c r="K10" s="397"/>
      <c r="L10" s="349"/>
      <c r="M10" s="348"/>
      <c r="N10" s="349"/>
      <c r="O10" s="353"/>
      <c r="P10" s="13"/>
      <c r="Q10" s="42"/>
      <c r="R10" s="94"/>
      <c r="S10" s="95"/>
      <c r="T10" s="348"/>
      <c r="U10" s="397"/>
      <c r="V10" s="349"/>
      <c r="W10" s="348"/>
      <c r="X10" s="349"/>
      <c r="Y10" s="42"/>
      <c r="Z10" s="42"/>
      <c r="AA10" s="43"/>
      <c r="AB10" s="17"/>
      <c r="AC10" s="348"/>
      <c r="AD10" s="349"/>
      <c r="AE10" s="348"/>
      <c r="AF10" s="349"/>
      <c r="AG10" s="353"/>
      <c r="AH10" s="353"/>
      <c r="AI10" s="348"/>
      <c r="AJ10" s="349"/>
      <c r="AK10" s="353"/>
      <c r="AL10" s="348"/>
      <c r="AM10" s="349"/>
      <c r="AN10" s="353"/>
      <c r="AO10" s="348"/>
      <c r="AP10" s="349"/>
      <c r="AQ10" s="353"/>
      <c r="AR10" s="348"/>
      <c r="AS10" s="349"/>
      <c r="AT10" s="348"/>
      <c r="AU10" s="397"/>
      <c r="AV10" s="349"/>
      <c r="AW10" s="237"/>
      <c r="AX10" s="13"/>
      <c r="AY10" s="348"/>
      <c r="AZ10" s="349"/>
      <c r="BA10" s="353"/>
      <c r="BB10" s="13"/>
      <c r="BC10" s="88"/>
      <c r="BD10" s="348"/>
      <c r="BE10" s="349"/>
      <c r="BF10" s="94"/>
      <c r="BG10" s="105"/>
      <c r="BH10" s="95"/>
      <c r="BI10" s="348"/>
      <c r="BJ10" s="349"/>
      <c r="BK10" s="353"/>
      <c r="BL10" s="13"/>
      <c r="BM10" s="348"/>
      <c r="BN10" s="349"/>
      <c r="BO10" s="353"/>
      <c r="BP10" s="348"/>
      <c r="BQ10" s="349"/>
      <c r="BR10" s="348"/>
      <c r="BS10" s="349"/>
      <c r="BT10" s="13"/>
      <c r="BU10" s="13"/>
      <c r="BV10" s="13"/>
      <c r="BW10" s="348"/>
      <c r="BX10" s="349"/>
      <c r="BY10" s="353"/>
      <c r="BZ10" s="353"/>
      <c r="CA10" s="13"/>
      <c r="CB10" s="353"/>
      <c r="CC10" s="353"/>
      <c r="CD10" s="353"/>
      <c r="CE10" s="353"/>
      <c r="CF10" s="353"/>
      <c r="CG10" s="353"/>
      <c r="CH10" s="353"/>
      <c r="CI10" s="353"/>
      <c r="CJ10" s="18"/>
      <c r="CK10" s="337"/>
      <c r="CL10" s="15"/>
      <c r="CM10" s="337"/>
      <c r="CN10" s="337"/>
      <c r="CO10" s="2"/>
      <c r="CP10" s="337"/>
      <c r="CQ10" s="337"/>
      <c r="CR10" s="337"/>
    </row>
    <row r="11" spans="1:96" ht="12.75" hidden="1" customHeight="1">
      <c r="A11" s="16"/>
      <c r="B11" s="18"/>
      <c r="C11" s="13"/>
      <c r="D11" s="353"/>
      <c r="E11" s="13"/>
      <c r="F11" s="391"/>
      <c r="G11" s="353"/>
      <c r="H11" s="353"/>
      <c r="I11" s="348"/>
      <c r="J11" s="349"/>
      <c r="K11" s="397"/>
      <c r="L11" s="349"/>
      <c r="M11" s="348"/>
      <c r="N11" s="349"/>
      <c r="O11" s="353"/>
      <c r="P11" s="13"/>
      <c r="Q11" s="42"/>
      <c r="R11" s="94"/>
      <c r="S11" s="95"/>
      <c r="T11" s="348"/>
      <c r="U11" s="397"/>
      <c r="V11" s="349"/>
      <c r="W11" s="348"/>
      <c r="X11" s="349"/>
      <c r="Y11" s="42"/>
      <c r="Z11" s="42"/>
      <c r="AA11" s="43"/>
      <c r="AB11" s="17"/>
      <c r="AC11" s="348"/>
      <c r="AD11" s="349"/>
      <c r="AE11" s="348"/>
      <c r="AF11" s="349"/>
      <c r="AG11" s="353"/>
      <c r="AH11" s="353"/>
      <c r="AI11" s="348"/>
      <c r="AJ11" s="349"/>
      <c r="AK11" s="353"/>
      <c r="AL11" s="348"/>
      <c r="AM11" s="349"/>
      <c r="AN11" s="353"/>
      <c r="AO11" s="348"/>
      <c r="AP11" s="349"/>
      <c r="AQ11" s="353"/>
      <c r="AR11" s="348"/>
      <c r="AS11" s="349"/>
      <c r="AT11" s="348"/>
      <c r="AU11" s="397"/>
      <c r="AV11" s="349"/>
      <c r="AW11" s="237"/>
      <c r="AX11" s="13"/>
      <c r="AY11" s="348"/>
      <c r="AZ11" s="349"/>
      <c r="BA11" s="353"/>
      <c r="BB11" s="13"/>
      <c r="BC11" s="88"/>
      <c r="BD11" s="348"/>
      <c r="BE11" s="349"/>
      <c r="BF11" s="94"/>
      <c r="BG11" s="105"/>
      <c r="BH11" s="95"/>
      <c r="BI11" s="348"/>
      <c r="BJ11" s="349"/>
      <c r="BK11" s="353"/>
      <c r="BL11" s="13"/>
      <c r="BM11" s="348"/>
      <c r="BN11" s="349"/>
      <c r="BO11" s="353"/>
      <c r="BP11" s="348"/>
      <c r="BQ11" s="349"/>
      <c r="BR11" s="348"/>
      <c r="BS11" s="349"/>
      <c r="BT11" s="13"/>
      <c r="BU11" s="13"/>
      <c r="BV11" s="13"/>
      <c r="BW11" s="348"/>
      <c r="BX11" s="349"/>
      <c r="BY11" s="353"/>
      <c r="BZ11" s="353"/>
      <c r="CA11" s="13"/>
      <c r="CB11" s="353"/>
      <c r="CC11" s="353"/>
      <c r="CD11" s="353"/>
      <c r="CE11" s="353"/>
      <c r="CF11" s="353"/>
      <c r="CG11" s="353"/>
      <c r="CH11" s="353"/>
      <c r="CI11" s="353"/>
      <c r="CJ11" s="18"/>
      <c r="CK11" s="337"/>
      <c r="CL11" s="15"/>
      <c r="CM11" s="337"/>
      <c r="CN11" s="337"/>
      <c r="CO11" s="2"/>
      <c r="CP11" s="337"/>
      <c r="CQ11" s="337"/>
      <c r="CR11" s="337"/>
    </row>
    <row r="12" spans="1:96" ht="12.75" hidden="1" customHeight="1">
      <c r="A12" s="16"/>
      <c r="B12" s="18"/>
      <c r="C12" s="13"/>
      <c r="D12" s="353"/>
      <c r="E12" s="13"/>
      <c r="F12" s="391"/>
      <c r="G12" s="353"/>
      <c r="H12" s="353"/>
      <c r="I12" s="348"/>
      <c r="J12" s="349"/>
      <c r="K12" s="397"/>
      <c r="L12" s="349"/>
      <c r="M12" s="348"/>
      <c r="N12" s="349"/>
      <c r="O12" s="353"/>
      <c r="P12" s="13"/>
      <c r="Q12" s="42"/>
      <c r="R12" s="94"/>
      <c r="S12" s="95"/>
      <c r="T12" s="348"/>
      <c r="U12" s="397"/>
      <c r="V12" s="349"/>
      <c r="W12" s="348"/>
      <c r="X12" s="349"/>
      <c r="Y12" s="42"/>
      <c r="Z12" s="42"/>
      <c r="AA12" s="43"/>
      <c r="AB12" s="17"/>
      <c r="AC12" s="348"/>
      <c r="AD12" s="349"/>
      <c r="AE12" s="348"/>
      <c r="AF12" s="349"/>
      <c r="AG12" s="353"/>
      <c r="AH12" s="353"/>
      <c r="AI12" s="348"/>
      <c r="AJ12" s="349"/>
      <c r="AK12" s="353"/>
      <c r="AL12" s="348"/>
      <c r="AM12" s="349"/>
      <c r="AN12" s="353"/>
      <c r="AO12" s="348"/>
      <c r="AP12" s="349"/>
      <c r="AQ12" s="353"/>
      <c r="AR12" s="348"/>
      <c r="AS12" s="349"/>
      <c r="AT12" s="348"/>
      <c r="AU12" s="397"/>
      <c r="AV12" s="349"/>
      <c r="AW12" s="237"/>
      <c r="AX12" s="13"/>
      <c r="AY12" s="348"/>
      <c r="AZ12" s="349"/>
      <c r="BA12" s="353"/>
      <c r="BB12" s="13"/>
      <c r="BC12" s="88"/>
      <c r="BD12" s="348"/>
      <c r="BE12" s="349"/>
      <c r="BF12" s="94"/>
      <c r="BG12" s="105"/>
      <c r="BH12" s="95"/>
      <c r="BI12" s="348"/>
      <c r="BJ12" s="349"/>
      <c r="BK12" s="353"/>
      <c r="BL12" s="13"/>
      <c r="BM12" s="348"/>
      <c r="BN12" s="349"/>
      <c r="BO12" s="353"/>
      <c r="BP12" s="348"/>
      <c r="BQ12" s="349"/>
      <c r="BR12" s="348"/>
      <c r="BS12" s="349"/>
      <c r="BT12" s="13"/>
      <c r="BU12" s="13"/>
      <c r="BV12" s="13"/>
      <c r="BW12" s="348"/>
      <c r="BX12" s="349"/>
      <c r="BY12" s="353"/>
      <c r="BZ12" s="353"/>
      <c r="CA12" s="13"/>
      <c r="CB12" s="353"/>
      <c r="CC12" s="353"/>
      <c r="CD12" s="353"/>
      <c r="CE12" s="353"/>
      <c r="CF12" s="353"/>
      <c r="CG12" s="353"/>
      <c r="CH12" s="353"/>
      <c r="CI12" s="353"/>
      <c r="CJ12" s="18"/>
      <c r="CK12" s="337"/>
      <c r="CL12" s="15"/>
      <c r="CM12" s="337"/>
      <c r="CN12" s="337"/>
      <c r="CO12" s="2"/>
      <c r="CP12" s="337"/>
      <c r="CQ12" s="337"/>
      <c r="CR12" s="337"/>
    </row>
    <row r="13" spans="1:96" ht="12.75" hidden="1" customHeight="1">
      <c r="A13" s="16"/>
      <c r="B13" s="18"/>
      <c r="C13" s="13"/>
      <c r="D13" s="353"/>
      <c r="E13" s="13"/>
      <c r="F13" s="391"/>
      <c r="G13" s="353"/>
      <c r="H13" s="353"/>
      <c r="I13" s="348"/>
      <c r="J13" s="349"/>
      <c r="K13" s="397"/>
      <c r="L13" s="349"/>
      <c r="M13" s="348"/>
      <c r="N13" s="349"/>
      <c r="O13" s="353"/>
      <c r="P13" s="13"/>
      <c r="Q13" s="42"/>
      <c r="R13" s="94"/>
      <c r="S13" s="95"/>
      <c r="T13" s="348"/>
      <c r="U13" s="397"/>
      <c r="V13" s="349"/>
      <c r="W13" s="348"/>
      <c r="X13" s="349"/>
      <c r="Y13" s="42"/>
      <c r="Z13" s="42"/>
      <c r="AA13" s="43"/>
      <c r="AB13" s="17"/>
      <c r="AC13" s="348"/>
      <c r="AD13" s="349"/>
      <c r="AE13" s="348"/>
      <c r="AF13" s="349"/>
      <c r="AG13" s="353"/>
      <c r="AH13" s="353"/>
      <c r="AI13" s="348"/>
      <c r="AJ13" s="349"/>
      <c r="AK13" s="353"/>
      <c r="AL13" s="348"/>
      <c r="AM13" s="349"/>
      <c r="AN13" s="353"/>
      <c r="AO13" s="348"/>
      <c r="AP13" s="349"/>
      <c r="AQ13" s="353"/>
      <c r="AR13" s="348"/>
      <c r="AS13" s="349"/>
      <c r="AT13" s="348"/>
      <c r="AU13" s="397"/>
      <c r="AV13" s="349"/>
      <c r="AW13" s="237"/>
      <c r="AX13" s="13"/>
      <c r="AY13" s="348"/>
      <c r="AZ13" s="349"/>
      <c r="BA13" s="353"/>
      <c r="BB13" s="13"/>
      <c r="BC13" s="88"/>
      <c r="BD13" s="348"/>
      <c r="BE13" s="349"/>
      <c r="BF13" s="94"/>
      <c r="BG13" s="105"/>
      <c r="BH13" s="95"/>
      <c r="BI13" s="348"/>
      <c r="BJ13" s="349"/>
      <c r="BK13" s="353"/>
      <c r="BL13" s="13"/>
      <c r="BM13" s="348"/>
      <c r="BN13" s="349"/>
      <c r="BO13" s="353"/>
      <c r="BP13" s="348"/>
      <c r="BQ13" s="349"/>
      <c r="BR13" s="348"/>
      <c r="BS13" s="349"/>
      <c r="BT13" s="13"/>
      <c r="BU13" s="13"/>
      <c r="BV13" s="13"/>
      <c r="BW13" s="348"/>
      <c r="BX13" s="349"/>
      <c r="BY13" s="353"/>
      <c r="BZ13" s="353"/>
      <c r="CA13" s="13"/>
      <c r="CB13" s="353"/>
      <c r="CC13" s="353"/>
      <c r="CD13" s="353"/>
      <c r="CE13" s="353"/>
      <c r="CF13" s="353"/>
      <c r="CG13" s="353"/>
      <c r="CH13" s="353"/>
      <c r="CI13" s="353"/>
      <c r="CJ13" s="18"/>
      <c r="CK13" s="337"/>
      <c r="CL13" s="15"/>
      <c r="CM13" s="337"/>
      <c r="CN13" s="337"/>
      <c r="CO13" s="2"/>
      <c r="CP13" s="337"/>
      <c r="CQ13" s="337"/>
      <c r="CR13" s="337"/>
    </row>
    <row r="14" spans="1:96" ht="12.75" hidden="1" customHeight="1">
      <c r="A14" s="16"/>
      <c r="B14" s="18"/>
      <c r="C14" s="13"/>
      <c r="D14" s="353"/>
      <c r="E14" s="13"/>
      <c r="F14" s="391"/>
      <c r="G14" s="353"/>
      <c r="H14" s="353"/>
      <c r="I14" s="348"/>
      <c r="J14" s="349"/>
      <c r="K14" s="397"/>
      <c r="L14" s="349"/>
      <c r="M14" s="348"/>
      <c r="N14" s="349"/>
      <c r="O14" s="353"/>
      <c r="P14" s="13"/>
      <c r="Q14" s="42"/>
      <c r="R14" s="94"/>
      <c r="S14" s="95"/>
      <c r="T14" s="348"/>
      <c r="U14" s="397"/>
      <c r="V14" s="349"/>
      <c r="W14" s="348"/>
      <c r="X14" s="349"/>
      <c r="Y14" s="42"/>
      <c r="Z14" s="42"/>
      <c r="AA14" s="43"/>
      <c r="AB14" s="17"/>
      <c r="AC14" s="348"/>
      <c r="AD14" s="349"/>
      <c r="AE14" s="348"/>
      <c r="AF14" s="349"/>
      <c r="AG14" s="353"/>
      <c r="AH14" s="353"/>
      <c r="AI14" s="348"/>
      <c r="AJ14" s="349"/>
      <c r="AK14" s="353"/>
      <c r="AL14" s="348"/>
      <c r="AM14" s="349"/>
      <c r="AN14" s="353"/>
      <c r="AO14" s="348"/>
      <c r="AP14" s="349"/>
      <c r="AQ14" s="353"/>
      <c r="AR14" s="348"/>
      <c r="AS14" s="349"/>
      <c r="AT14" s="348"/>
      <c r="AU14" s="397"/>
      <c r="AV14" s="349"/>
      <c r="AW14" s="237"/>
      <c r="AX14" s="13"/>
      <c r="AY14" s="348"/>
      <c r="AZ14" s="349"/>
      <c r="BA14" s="353"/>
      <c r="BB14" s="13"/>
      <c r="BC14" s="88"/>
      <c r="BD14" s="348"/>
      <c r="BE14" s="349"/>
      <c r="BF14" s="94"/>
      <c r="BG14" s="105"/>
      <c r="BH14" s="95"/>
      <c r="BI14" s="348"/>
      <c r="BJ14" s="349"/>
      <c r="BK14" s="353"/>
      <c r="BL14" s="13"/>
      <c r="BM14" s="348"/>
      <c r="BN14" s="349"/>
      <c r="BO14" s="353"/>
      <c r="BP14" s="348"/>
      <c r="BQ14" s="349"/>
      <c r="BR14" s="348"/>
      <c r="BS14" s="349"/>
      <c r="BT14" s="13"/>
      <c r="BU14" s="13"/>
      <c r="BV14" s="13"/>
      <c r="BW14" s="348"/>
      <c r="BX14" s="349"/>
      <c r="BY14" s="353"/>
      <c r="BZ14" s="353"/>
      <c r="CA14" s="13"/>
      <c r="CB14" s="353"/>
      <c r="CC14" s="353"/>
      <c r="CD14" s="353"/>
      <c r="CE14" s="353"/>
      <c r="CF14" s="353"/>
      <c r="CG14" s="353"/>
      <c r="CH14" s="353"/>
      <c r="CI14" s="353"/>
      <c r="CJ14" s="18"/>
      <c r="CK14" s="337"/>
      <c r="CL14" s="15"/>
      <c r="CM14" s="337"/>
      <c r="CN14" s="337"/>
      <c r="CO14" s="2"/>
      <c r="CP14" s="337"/>
      <c r="CQ14" s="337"/>
      <c r="CR14" s="337"/>
    </row>
    <row r="15" spans="1:96" ht="9" hidden="1" customHeight="1">
      <c r="A15" s="16"/>
      <c r="B15" s="18"/>
      <c r="C15" s="13">
        <v>14</v>
      </c>
      <c r="D15" s="354"/>
      <c r="E15" s="13"/>
      <c r="F15" s="392"/>
      <c r="G15" s="354"/>
      <c r="H15" s="354"/>
      <c r="I15" s="350"/>
      <c r="J15" s="351"/>
      <c r="K15" s="394"/>
      <c r="L15" s="351"/>
      <c r="M15" s="350"/>
      <c r="N15" s="351"/>
      <c r="O15" s="354"/>
      <c r="P15" s="13"/>
      <c r="Q15" s="40"/>
      <c r="R15" s="96"/>
      <c r="S15" s="97"/>
      <c r="T15" s="350"/>
      <c r="U15" s="394"/>
      <c r="V15" s="351"/>
      <c r="W15" s="350"/>
      <c r="X15" s="351"/>
      <c r="Y15" s="40"/>
      <c r="Z15" s="40"/>
      <c r="AA15" s="41"/>
      <c r="AB15" s="17"/>
      <c r="AC15" s="350"/>
      <c r="AD15" s="351"/>
      <c r="AE15" s="350"/>
      <c r="AF15" s="351"/>
      <c r="AG15" s="354"/>
      <c r="AH15" s="354"/>
      <c r="AI15" s="350"/>
      <c r="AJ15" s="351"/>
      <c r="AK15" s="354"/>
      <c r="AL15" s="350"/>
      <c r="AM15" s="351"/>
      <c r="AN15" s="354"/>
      <c r="AO15" s="350"/>
      <c r="AP15" s="351"/>
      <c r="AQ15" s="354"/>
      <c r="AR15" s="350"/>
      <c r="AS15" s="351"/>
      <c r="AT15" s="350"/>
      <c r="AU15" s="394"/>
      <c r="AV15" s="351"/>
      <c r="AW15" s="238"/>
      <c r="AX15" s="13"/>
      <c r="AY15" s="350"/>
      <c r="AZ15" s="351"/>
      <c r="BA15" s="354"/>
      <c r="BB15" s="13"/>
      <c r="BC15" s="89"/>
      <c r="BD15" s="350"/>
      <c r="BE15" s="351"/>
      <c r="BF15" s="96"/>
      <c r="BG15" s="106"/>
      <c r="BH15" s="97"/>
      <c r="BI15" s="350"/>
      <c r="BJ15" s="351"/>
      <c r="BK15" s="354"/>
      <c r="BL15" s="13"/>
      <c r="BM15" s="350"/>
      <c r="BN15" s="351"/>
      <c r="BO15" s="354"/>
      <c r="BP15" s="350"/>
      <c r="BQ15" s="351"/>
      <c r="BR15" s="350"/>
      <c r="BS15" s="351"/>
      <c r="BT15" s="13"/>
      <c r="BU15" s="13"/>
      <c r="BV15" s="13"/>
      <c r="BW15" s="350"/>
      <c r="BX15" s="351"/>
      <c r="BY15" s="354"/>
      <c r="BZ15" s="354"/>
      <c r="CA15" s="13"/>
      <c r="CB15" s="354"/>
      <c r="CC15" s="354"/>
      <c r="CD15" s="354"/>
      <c r="CE15" s="354"/>
      <c r="CF15" s="354"/>
      <c r="CG15" s="354"/>
      <c r="CH15" s="354"/>
      <c r="CI15" s="354"/>
      <c r="CJ15" s="18"/>
      <c r="CK15" s="338"/>
      <c r="CL15" s="14"/>
      <c r="CM15" s="338"/>
      <c r="CN15" s="338"/>
      <c r="CO15" s="2"/>
      <c r="CP15" s="338"/>
      <c r="CQ15" s="338"/>
      <c r="CR15" s="338"/>
    </row>
    <row r="16" spans="1:96" ht="13.5" customHeight="1">
      <c r="A16" s="92">
        <v>1</v>
      </c>
      <c r="B16" s="18"/>
      <c r="C16" s="13"/>
      <c r="D16" s="13"/>
      <c r="E16" s="13"/>
      <c r="F16" s="99">
        <v>16</v>
      </c>
      <c r="G16" s="13"/>
      <c r="H16" s="13"/>
      <c r="I16" s="312"/>
      <c r="J16" s="313"/>
      <c r="K16" s="312"/>
      <c r="L16" s="313"/>
      <c r="M16" s="312"/>
      <c r="N16" s="313"/>
      <c r="O16" s="13"/>
      <c r="P16" s="13"/>
      <c r="Q16" s="312"/>
      <c r="R16" s="316"/>
      <c r="S16" s="313"/>
      <c r="T16" s="382"/>
      <c r="U16" s="383"/>
      <c r="V16" s="384"/>
      <c r="W16" s="312"/>
      <c r="X16" s="313"/>
      <c r="Y16" s="312"/>
      <c r="Z16" s="313"/>
      <c r="AA16" s="385">
        <v>23</v>
      </c>
      <c r="AB16" s="386"/>
      <c r="AC16" s="323"/>
      <c r="AD16" s="324"/>
      <c r="AE16" s="225"/>
      <c r="AF16" s="226"/>
      <c r="AG16" s="13"/>
      <c r="AH16" s="13"/>
      <c r="AI16" s="312"/>
      <c r="AJ16" s="313"/>
      <c r="AK16" s="13"/>
      <c r="AL16" s="312"/>
      <c r="AM16" s="313"/>
      <c r="AN16" s="227"/>
      <c r="AO16" s="312"/>
      <c r="AP16" s="313"/>
      <c r="AQ16" s="13"/>
      <c r="AR16" s="312"/>
      <c r="AS16" s="313"/>
      <c r="AT16" s="312"/>
      <c r="AU16" s="316"/>
      <c r="AV16" s="313"/>
      <c r="AW16" s="312"/>
      <c r="AX16" s="313"/>
      <c r="AY16" s="312"/>
      <c r="AZ16" s="313"/>
      <c r="BA16" s="13"/>
      <c r="BB16" s="312"/>
      <c r="BC16" s="313"/>
      <c r="BD16" s="312"/>
      <c r="BE16" s="313"/>
      <c r="BF16" s="374"/>
      <c r="BG16" s="375"/>
      <c r="BH16" s="376"/>
      <c r="BI16" s="312"/>
      <c r="BJ16" s="313"/>
      <c r="BK16" s="13"/>
      <c r="BL16" s="13"/>
      <c r="BM16" s="312"/>
      <c r="BN16" s="313"/>
      <c r="BO16" s="13"/>
      <c r="BP16" s="312"/>
      <c r="BQ16" s="313"/>
      <c r="BR16" s="361"/>
      <c r="BS16" s="362"/>
      <c r="BT16" s="343"/>
      <c r="BU16" s="344"/>
      <c r="BV16" s="345"/>
      <c r="BW16" s="323"/>
      <c r="BX16" s="324"/>
      <c r="BY16" s="44"/>
      <c r="BZ16" s="44"/>
      <c r="CA16" s="44"/>
      <c r="CB16" s="44"/>
      <c r="CC16" s="44"/>
      <c r="CD16" s="44"/>
      <c r="CE16" s="44"/>
      <c r="CF16" s="44"/>
      <c r="CG16" s="3">
        <v>1</v>
      </c>
      <c r="CH16" s="246">
        <v>39</v>
      </c>
      <c r="CI16" s="3"/>
      <c r="CJ16" s="45">
        <v>2</v>
      </c>
      <c r="CK16" s="31"/>
      <c r="CL16" s="3"/>
      <c r="CM16" s="3"/>
      <c r="CN16" s="3"/>
      <c r="CO16" s="3"/>
      <c r="CP16" s="3"/>
      <c r="CQ16" s="3">
        <v>11</v>
      </c>
      <c r="CR16" s="126">
        <f>SUM(CH16:CQ16)</f>
        <v>52</v>
      </c>
    </row>
    <row r="17" spans="1:97" s="24" customFormat="1" ht="10.5" customHeight="1">
      <c r="A17" s="92">
        <v>2</v>
      </c>
      <c r="B17" s="18"/>
      <c r="C17" s="13"/>
      <c r="D17" s="13"/>
      <c r="E17" s="13"/>
      <c r="F17" s="99">
        <v>16</v>
      </c>
      <c r="G17" s="13"/>
      <c r="H17" s="13"/>
      <c r="I17" s="312"/>
      <c r="J17" s="313"/>
      <c r="K17" s="312"/>
      <c r="L17" s="313"/>
      <c r="M17" s="312"/>
      <c r="N17" s="313"/>
      <c r="O17" s="13"/>
      <c r="P17" s="13"/>
      <c r="Q17" s="312"/>
      <c r="R17" s="316"/>
      <c r="S17" s="313"/>
      <c r="T17" s="382"/>
      <c r="U17" s="383"/>
      <c r="V17" s="384"/>
      <c r="W17" s="310"/>
      <c r="X17" s="311"/>
      <c r="Y17" s="310"/>
      <c r="Z17" s="311"/>
      <c r="AA17" s="321">
        <v>19</v>
      </c>
      <c r="AB17" s="322"/>
      <c r="AC17" s="323"/>
      <c r="AD17" s="324"/>
      <c r="AE17" s="323"/>
      <c r="AF17" s="324"/>
      <c r="AG17" s="13"/>
      <c r="AH17" s="13"/>
      <c r="AI17" s="312"/>
      <c r="AJ17" s="313"/>
      <c r="AK17" s="13"/>
      <c r="AL17" s="312"/>
      <c r="AM17" s="313"/>
      <c r="AN17" s="227"/>
      <c r="AO17" s="312"/>
      <c r="AP17" s="313"/>
      <c r="AQ17" s="13"/>
      <c r="AR17" s="312"/>
      <c r="AS17" s="313"/>
      <c r="AT17" s="312"/>
      <c r="AU17" s="316"/>
      <c r="AV17" s="313"/>
      <c r="AW17" s="312"/>
      <c r="AX17" s="313"/>
      <c r="AY17" s="312"/>
      <c r="AZ17" s="313"/>
      <c r="BA17" s="13"/>
      <c r="BB17" s="312"/>
      <c r="BC17" s="313"/>
      <c r="BD17" s="224"/>
      <c r="BE17"/>
      <c r="BF17" s="325"/>
      <c r="BG17" s="326"/>
      <c r="BH17" s="327"/>
      <c r="BI17" s="317"/>
      <c r="BJ17" s="318"/>
      <c r="BK17" s="245"/>
      <c r="BL17" s="220" t="s">
        <v>271</v>
      </c>
      <c r="BM17" s="359" t="s">
        <v>271</v>
      </c>
      <c r="BN17" s="360"/>
      <c r="BO17" s="220" t="s">
        <v>95</v>
      </c>
      <c r="BP17" s="314" t="s">
        <v>95</v>
      </c>
      <c r="BQ17" s="315"/>
      <c r="BR17" s="359" t="s">
        <v>95</v>
      </c>
      <c r="BS17" s="360"/>
      <c r="BT17" s="343"/>
      <c r="BU17" s="344"/>
      <c r="BV17" s="345"/>
      <c r="BW17" s="369"/>
      <c r="BX17" s="370"/>
      <c r="BY17" s="44"/>
      <c r="BZ17" s="44"/>
      <c r="CA17" s="44"/>
      <c r="CB17" s="44"/>
      <c r="CC17" s="44"/>
      <c r="CD17" s="44"/>
      <c r="CE17" s="44"/>
      <c r="CF17" s="44"/>
      <c r="CG17" s="3">
        <v>2</v>
      </c>
      <c r="CH17" s="45">
        <v>35</v>
      </c>
      <c r="CI17" s="3"/>
      <c r="CJ17" s="45">
        <v>2</v>
      </c>
      <c r="CK17" s="31"/>
      <c r="CL17" s="45">
        <v>2</v>
      </c>
      <c r="CM17" s="45">
        <v>3</v>
      </c>
      <c r="CN17" s="3"/>
      <c r="CO17" s="3"/>
      <c r="CP17" s="3"/>
      <c r="CQ17" s="126">
        <v>10</v>
      </c>
      <c r="CR17" s="126">
        <f>SUM(CH17:CQ17)</f>
        <v>52</v>
      </c>
    </row>
    <row r="18" spans="1:97" s="24" customFormat="1" ht="9.75" customHeight="1">
      <c r="A18" s="92">
        <v>3</v>
      </c>
      <c r="B18" s="93"/>
      <c r="C18" s="93"/>
      <c r="D18" s="93"/>
      <c r="E18" s="93"/>
      <c r="F18" s="100">
        <v>14</v>
      </c>
      <c r="G18" s="93"/>
      <c r="H18" s="11"/>
      <c r="I18" s="363"/>
      <c r="J18" s="364"/>
      <c r="K18" s="363"/>
      <c r="L18" s="364"/>
      <c r="M18" s="310"/>
      <c r="N18" s="311"/>
      <c r="O18" s="93"/>
      <c r="P18" s="93"/>
      <c r="Q18" s="310"/>
      <c r="R18" s="377"/>
      <c r="S18" s="311"/>
      <c r="T18" s="310"/>
      <c r="U18" s="377"/>
      <c r="V18" s="311"/>
      <c r="W18" s="314" t="s">
        <v>271</v>
      </c>
      <c r="X18" s="315"/>
      <c r="Y18" s="314" t="s">
        <v>271</v>
      </c>
      <c r="Z18" s="315"/>
      <c r="AA18" s="321">
        <v>16</v>
      </c>
      <c r="AB18" s="322"/>
      <c r="AC18" s="380"/>
      <c r="AD18" s="381"/>
      <c r="AE18" s="319"/>
      <c r="AF18" s="320"/>
      <c r="AG18" s="222"/>
      <c r="AH18" s="222"/>
      <c r="AI18" s="310"/>
      <c r="AJ18" s="311"/>
      <c r="AK18" s="222"/>
      <c r="AL18" s="378"/>
      <c r="AM18" s="379"/>
      <c r="AN18" s="228"/>
      <c r="AO18" s="310"/>
      <c r="AP18" s="311"/>
      <c r="AQ18" s="222"/>
      <c r="AR18" s="310"/>
      <c r="AS18" s="311"/>
      <c r="AT18" s="310"/>
      <c r="AU18" s="377"/>
      <c r="AV18" s="311"/>
      <c r="AW18" s="310"/>
      <c r="AX18" s="311"/>
      <c r="AY18" s="378"/>
      <c r="AZ18" s="379"/>
      <c r="BA18" s="222"/>
      <c r="BB18" s="310"/>
      <c r="BC18" s="311"/>
      <c r="BD18" s="328"/>
      <c r="BE18" s="329"/>
      <c r="BF18" s="404" t="s">
        <v>271</v>
      </c>
      <c r="BG18" s="405"/>
      <c r="BH18" s="406"/>
      <c r="BI18" s="239" t="s">
        <v>271</v>
      </c>
      <c r="BJ18" s="223" t="s">
        <v>304</v>
      </c>
      <c r="BK18" s="220" t="s">
        <v>95</v>
      </c>
      <c r="BL18" s="220" t="s">
        <v>95</v>
      </c>
      <c r="BM18" s="314" t="s">
        <v>95</v>
      </c>
      <c r="BN18" s="315"/>
      <c r="BO18" s="220" t="s">
        <v>95</v>
      </c>
      <c r="BP18" s="314" t="s">
        <v>95</v>
      </c>
      <c r="BQ18" s="315"/>
      <c r="BR18" s="361"/>
      <c r="BS18" s="362"/>
      <c r="BT18" s="355"/>
      <c r="BU18" s="356"/>
      <c r="BV18" s="357"/>
      <c r="BW18" s="319"/>
      <c r="BX18" s="320"/>
      <c r="BY18" s="26"/>
      <c r="BZ18" s="26"/>
      <c r="CA18" s="26"/>
      <c r="CB18" s="26"/>
      <c r="CC18" s="26"/>
      <c r="CD18" s="26"/>
      <c r="CE18" s="26"/>
      <c r="CF18" s="26"/>
      <c r="CG18" s="3">
        <v>3</v>
      </c>
      <c r="CH18" s="45">
        <v>30</v>
      </c>
      <c r="CI18" s="4"/>
      <c r="CJ18" s="4">
        <v>2</v>
      </c>
      <c r="CK18" s="4"/>
      <c r="CL18" s="45">
        <v>3.6</v>
      </c>
      <c r="CM18" s="45">
        <v>5.4</v>
      </c>
      <c r="CN18" s="4"/>
      <c r="CO18" s="4"/>
      <c r="CP18" s="4"/>
      <c r="CQ18" s="126">
        <v>10.5</v>
      </c>
      <c r="CR18" s="126">
        <f>SUM(CH18:CQ18)</f>
        <v>51.5</v>
      </c>
    </row>
    <row r="19" spans="1:97" ht="9" customHeight="1">
      <c r="A19" s="92">
        <v>4</v>
      </c>
      <c r="B19" s="123"/>
      <c r="C19" s="123"/>
      <c r="D19" s="123"/>
      <c r="E19" s="123"/>
      <c r="F19" s="100">
        <v>9</v>
      </c>
      <c r="G19" s="123"/>
      <c r="H19" s="128"/>
      <c r="I19" s="317"/>
      <c r="J19" s="318"/>
      <c r="K19" s="310"/>
      <c r="L19" s="311"/>
      <c r="M19" s="314" t="s">
        <v>271</v>
      </c>
      <c r="N19" s="315"/>
      <c r="O19" s="223" t="s">
        <v>271</v>
      </c>
      <c r="P19" s="223" t="s">
        <v>95</v>
      </c>
      <c r="Q19" s="314" t="s">
        <v>95</v>
      </c>
      <c r="R19" s="401"/>
      <c r="S19" s="315"/>
      <c r="T19" s="314" t="s">
        <v>95</v>
      </c>
      <c r="U19" s="401"/>
      <c r="V19" s="315"/>
      <c r="W19" s="314" t="s">
        <v>95</v>
      </c>
      <c r="X19" s="315"/>
      <c r="Y19" s="314" t="s">
        <v>95</v>
      </c>
      <c r="Z19" s="315"/>
      <c r="AA19" s="129"/>
      <c r="AB19" s="241"/>
      <c r="AC19" s="319"/>
      <c r="AD19" s="320"/>
      <c r="AE19" s="240"/>
      <c r="AF19" s="243"/>
      <c r="AG19" s="123">
        <v>11</v>
      </c>
      <c r="AH19" s="123"/>
      <c r="AI19" s="310"/>
      <c r="AJ19" s="311"/>
      <c r="AK19" s="123"/>
      <c r="AL19" s="310"/>
      <c r="AM19" s="311"/>
      <c r="AN19" s="229"/>
      <c r="AO19" s="310"/>
      <c r="AP19" s="311"/>
      <c r="AQ19" s="3"/>
      <c r="AR19" s="402"/>
      <c r="AS19" s="403"/>
      <c r="AT19" s="310"/>
      <c r="AU19" s="377"/>
      <c r="AV19" s="230"/>
      <c r="AW19" s="230"/>
      <c r="AX19" s="239" t="s">
        <v>271</v>
      </c>
      <c r="AY19" s="239" t="s">
        <v>271</v>
      </c>
      <c r="AZ19" s="127" t="s">
        <v>304</v>
      </c>
      <c r="BA19" s="124" t="s">
        <v>95</v>
      </c>
      <c r="BB19" s="221" t="s">
        <v>304</v>
      </c>
      <c r="BC19" s="231"/>
      <c r="BD19" s="314" t="s">
        <v>74</v>
      </c>
      <c r="BE19" s="315"/>
      <c r="BF19" s="314" t="s">
        <v>74</v>
      </c>
      <c r="BG19" s="401"/>
      <c r="BH19" s="315"/>
      <c r="BI19" s="314" t="s">
        <v>74</v>
      </c>
      <c r="BJ19" s="315"/>
      <c r="BK19" s="124" t="s">
        <v>74</v>
      </c>
      <c r="BL19" s="125"/>
      <c r="BM19" s="339"/>
      <c r="BN19" s="340"/>
      <c r="BO19" s="125"/>
      <c r="BP19" s="339"/>
      <c r="BQ19" s="340"/>
      <c r="BR19" s="341"/>
      <c r="BS19" s="342"/>
      <c r="BT19" s="341"/>
      <c r="BU19" s="358"/>
      <c r="BV19" s="342"/>
      <c r="BW19" s="363"/>
      <c r="BX19" s="364"/>
      <c r="BY19" s="3"/>
      <c r="BZ19" s="3"/>
      <c r="CA19" s="3"/>
      <c r="CB19" s="3"/>
      <c r="CC19" s="3"/>
      <c r="CD19" s="3"/>
      <c r="CE19" s="3"/>
      <c r="CF19" s="3"/>
      <c r="CG19" s="3">
        <v>4</v>
      </c>
      <c r="CH19" s="45">
        <v>20</v>
      </c>
      <c r="CI19" s="5"/>
      <c r="CJ19" s="4">
        <v>1</v>
      </c>
      <c r="CK19" s="4"/>
      <c r="CL19" s="45">
        <v>3</v>
      </c>
      <c r="CM19" s="45">
        <v>7</v>
      </c>
      <c r="CN19" s="4">
        <v>4</v>
      </c>
      <c r="CO19" s="4">
        <v>2</v>
      </c>
      <c r="CP19" s="4">
        <v>4</v>
      </c>
      <c r="CQ19" s="126">
        <v>2</v>
      </c>
      <c r="CR19" s="126">
        <f>SUM(CH19:CQ19)</f>
        <v>43</v>
      </c>
    </row>
    <row r="20" spans="1:97" ht="9" customHeight="1">
      <c r="A20" s="17"/>
      <c r="B20" s="17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</row>
    <row r="21" spans="1:97" ht="15.75" customHeight="1">
      <c r="A21" s="17"/>
      <c r="B21" s="20"/>
      <c r="C21" s="21"/>
      <c r="D21" s="21" t="s">
        <v>75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7"/>
      <c r="CH21" s="52">
        <f>SUM(CH17:CH19)</f>
        <v>85</v>
      </c>
      <c r="CI21" s="52"/>
      <c r="CJ21" s="52">
        <f t="shared" ref="CJ21:CR21" si="0">SUM(CJ17:CJ19)</f>
        <v>5</v>
      </c>
      <c r="CK21" s="52">
        <f t="shared" si="0"/>
        <v>0</v>
      </c>
      <c r="CL21" s="98">
        <f t="shared" si="0"/>
        <v>8.6</v>
      </c>
      <c r="CM21" s="98">
        <f t="shared" si="0"/>
        <v>15.4</v>
      </c>
      <c r="CN21" s="52">
        <f t="shared" si="0"/>
        <v>4</v>
      </c>
      <c r="CO21" s="52">
        <f t="shared" si="0"/>
        <v>2</v>
      </c>
      <c r="CP21" s="52">
        <f t="shared" si="0"/>
        <v>4</v>
      </c>
      <c r="CQ21" s="52">
        <f t="shared" si="0"/>
        <v>22.5</v>
      </c>
      <c r="CR21" s="52">
        <f t="shared" si="0"/>
        <v>146.5</v>
      </c>
      <c r="CS21" s="1" t="s">
        <v>258</v>
      </c>
    </row>
    <row r="22" spans="1:97" ht="9" customHeight="1">
      <c r="A22" s="22"/>
      <c r="B22" s="23" t="s">
        <v>76</v>
      </c>
      <c r="C22" s="21"/>
      <c r="D22" s="21"/>
      <c r="E22" s="17"/>
      <c r="F22" s="17"/>
      <c r="G22" s="21"/>
      <c r="H22" s="21"/>
      <c r="I22" s="21"/>
      <c r="J22" s="21"/>
      <c r="K22" s="21"/>
      <c r="L22" s="21"/>
      <c r="M22" s="21"/>
      <c r="N22" s="21"/>
      <c r="O22" s="25"/>
      <c r="P22" s="23" t="s">
        <v>78</v>
      </c>
      <c r="Q22" s="23"/>
      <c r="R22" s="23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17"/>
      <c r="AD22" s="17"/>
      <c r="AE22" s="17"/>
      <c r="AF22" s="17"/>
      <c r="AG22" s="21"/>
      <c r="AH22" s="21"/>
      <c r="AI22" s="21"/>
      <c r="AJ22" s="21"/>
      <c r="AK22" s="17"/>
      <c r="AL22" s="29" t="s">
        <v>74</v>
      </c>
      <c r="AM22" s="46"/>
      <c r="AN22" s="23" t="s">
        <v>80</v>
      </c>
      <c r="AO22" s="23"/>
      <c r="AP22" s="21"/>
      <c r="AQ22" s="21"/>
      <c r="AR22" s="21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7"/>
      <c r="BD22" s="17"/>
      <c r="BE22" s="17"/>
      <c r="BF22" s="371"/>
      <c r="BG22" s="372"/>
      <c r="BH22" s="373"/>
      <c r="BI22" s="23" t="s">
        <v>125</v>
      </c>
      <c r="BJ22" s="23"/>
      <c r="BK22" s="17"/>
      <c r="BL22" s="19"/>
      <c r="BM22" s="19"/>
      <c r="BN22" s="19"/>
      <c r="BO22" s="17"/>
      <c r="BP22" s="17"/>
      <c r="BQ22" s="17"/>
      <c r="BR22" s="19"/>
      <c r="BS22" s="19"/>
      <c r="BT22" s="19"/>
      <c r="BU22" s="19"/>
      <c r="BV22" s="19"/>
      <c r="BW22" s="19"/>
      <c r="BX22" s="19"/>
      <c r="BY22" s="17"/>
      <c r="BZ22" s="17"/>
      <c r="CA22" s="19"/>
      <c r="CB22" s="19"/>
      <c r="CC22" s="28"/>
      <c r="CD22" s="23" t="s">
        <v>124</v>
      </c>
      <c r="CE22" s="19"/>
      <c r="CF22" s="19"/>
      <c r="CG22" s="17"/>
      <c r="CH22" s="17"/>
      <c r="CI22" s="17"/>
      <c r="CJ22" s="17"/>
      <c r="CK22" s="17"/>
      <c r="CL22" s="17"/>
      <c r="CM22" s="17"/>
      <c r="CN22" s="17"/>
      <c r="CO22" s="27"/>
      <c r="CP22" s="23" t="s">
        <v>79</v>
      </c>
      <c r="CQ22" s="17"/>
      <c r="CR22" s="17"/>
    </row>
    <row r="23" spans="1:97" ht="6" customHeight="1">
      <c r="A23" s="17"/>
      <c r="B23" s="20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</row>
    <row r="24" spans="1:97" ht="9" customHeight="1">
      <c r="A24" s="243"/>
      <c r="B24" s="23" t="s">
        <v>326</v>
      </c>
      <c r="C24" s="23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30" t="s">
        <v>271</v>
      </c>
      <c r="P24" s="23" t="s">
        <v>272</v>
      </c>
      <c r="Q24" s="23"/>
      <c r="R24" s="23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398" t="s">
        <v>95</v>
      </c>
      <c r="BG24" s="399"/>
      <c r="BH24" s="400"/>
      <c r="BI24" s="23" t="s">
        <v>77</v>
      </c>
      <c r="BJ24" s="23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244"/>
      <c r="CD24" s="23"/>
      <c r="CE24" s="17"/>
      <c r="CF24" s="17"/>
      <c r="CG24" s="17"/>
      <c r="CH24" s="17"/>
      <c r="CI24" s="51"/>
      <c r="CJ24" s="23"/>
      <c r="CK24" s="17"/>
      <c r="CL24" s="17"/>
      <c r="CM24" s="17"/>
      <c r="CN24" s="17"/>
      <c r="CO24" s="17"/>
      <c r="CP24" s="17"/>
      <c r="CQ24" s="17"/>
      <c r="CR24" s="17"/>
    </row>
    <row r="25" spans="1:97" ht="12" customHeight="1">
      <c r="H25" s="90"/>
      <c r="I25" s="90"/>
      <c r="BY25" s="12"/>
      <c r="BZ25" s="12"/>
    </row>
    <row r="26" spans="1:97" ht="11.25" customHeight="1"/>
  </sheetData>
  <mergeCells count="177">
    <mergeCell ref="T17:V17"/>
    <mergeCell ref="AR16:AS16"/>
    <mergeCell ref="AY17:AZ17"/>
    <mergeCell ref="AC6:AD15"/>
    <mergeCell ref="Q18:S18"/>
    <mergeCell ref="AY16:AZ16"/>
    <mergeCell ref="AC16:AD16"/>
    <mergeCell ref="AT16:AV16"/>
    <mergeCell ref="BD8:BE15"/>
    <mergeCell ref="BD16:BE16"/>
    <mergeCell ref="AI18:AJ18"/>
    <mergeCell ref="BB18:BC18"/>
    <mergeCell ref="AI16:AJ16"/>
    <mergeCell ref="AO16:AP16"/>
    <mergeCell ref="M6:S7"/>
    <mergeCell ref="AG8:AG15"/>
    <mergeCell ref="T8:V15"/>
    <mergeCell ref="Q8:S9"/>
    <mergeCell ref="AK8:AK15"/>
    <mergeCell ref="AE6:AH7"/>
    <mergeCell ref="AH8:AH15"/>
    <mergeCell ref="BB16:BC16"/>
    <mergeCell ref="M8:N15"/>
    <mergeCell ref="Y8:Z9"/>
    <mergeCell ref="I16:J16"/>
    <mergeCell ref="I17:J17"/>
    <mergeCell ref="Y16:Z16"/>
    <mergeCell ref="Y17:Z17"/>
    <mergeCell ref="AO17:AP17"/>
    <mergeCell ref="K16:L16"/>
    <mergeCell ref="BF24:BH24"/>
    <mergeCell ref="BA6:BE7"/>
    <mergeCell ref="AR8:AS15"/>
    <mergeCell ref="BB8:BC9"/>
    <mergeCell ref="BA8:BA15"/>
    <mergeCell ref="AY6:AZ15"/>
    <mergeCell ref="BF19:BH19"/>
    <mergeCell ref="AR19:AS19"/>
    <mergeCell ref="BF18:BH18"/>
    <mergeCell ref="K6:L15"/>
    <mergeCell ref="O8:O15"/>
    <mergeCell ref="M19:N19"/>
    <mergeCell ref="T19:V19"/>
    <mergeCell ref="Q19:S19"/>
    <mergeCell ref="AL16:AM16"/>
    <mergeCell ref="AT18:AV18"/>
    <mergeCell ref="AO19:AP19"/>
    <mergeCell ref="AA8:AB9"/>
    <mergeCell ref="BK8:BK15"/>
    <mergeCell ref="AN8:AN15"/>
    <mergeCell ref="BT8:BV9"/>
    <mergeCell ref="BL8:BL9"/>
    <mergeCell ref="AO6:AP15"/>
    <mergeCell ref="BM8:BN15"/>
    <mergeCell ref="BF6:BH9"/>
    <mergeCell ref="AQ6:AX7"/>
    <mergeCell ref="BI6:BN7"/>
    <mergeCell ref="AT8:AV15"/>
    <mergeCell ref="BP8:BQ15"/>
    <mergeCell ref="BI8:BJ15"/>
    <mergeCell ref="BO8:BO15"/>
    <mergeCell ref="AQ8:AQ15"/>
    <mergeCell ref="AW8:AX9"/>
    <mergeCell ref="A6:A9"/>
    <mergeCell ref="G6:J7"/>
    <mergeCell ref="B6:E7"/>
    <mergeCell ref="E8:E9"/>
    <mergeCell ref="B8:B9"/>
    <mergeCell ref="C8:C9"/>
    <mergeCell ref="G8:G15"/>
    <mergeCell ref="F6:F15"/>
    <mergeCell ref="H8:H15"/>
    <mergeCell ref="I8:J15"/>
    <mergeCell ref="D8:D15"/>
    <mergeCell ref="T6:AB7"/>
    <mergeCell ref="W8:X15"/>
    <mergeCell ref="AI6:AJ15"/>
    <mergeCell ref="AK6:AN7"/>
    <mergeCell ref="AL8:AM15"/>
    <mergeCell ref="AE8:AF15"/>
    <mergeCell ref="M16:N16"/>
    <mergeCell ref="Q16:S16"/>
    <mergeCell ref="P8:P9"/>
    <mergeCell ref="T16:V16"/>
    <mergeCell ref="AA16:AB16"/>
    <mergeCell ref="I18:J18"/>
    <mergeCell ref="BF22:BH22"/>
    <mergeCell ref="BF16:BH16"/>
    <mergeCell ref="K18:L18"/>
    <mergeCell ref="T18:V18"/>
    <mergeCell ref="W18:X18"/>
    <mergeCell ref="Y18:Z18"/>
    <mergeCell ref="K17:L17"/>
    <mergeCell ref="AL17:AM17"/>
    <mergeCell ref="AC17:AD17"/>
    <mergeCell ref="AT19:AU19"/>
    <mergeCell ref="BB17:BC17"/>
    <mergeCell ref="I19:J19"/>
    <mergeCell ref="K19:L19"/>
    <mergeCell ref="AL18:AM18"/>
    <mergeCell ref="AL19:AM19"/>
    <mergeCell ref="AI17:AJ17"/>
    <mergeCell ref="BD19:BE19"/>
    <mergeCell ref="AY18:AZ18"/>
    <mergeCell ref="M17:N17"/>
    <mergeCell ref="Q17:S17"/>
    <mergeCell ref="AC18:AD18"/>
    <mergeCell ref="M18:N18"/>
    <mergeCell ref="W19:X19"/>
    <mergeCell ref="CR6:CR15"/>
    <mergeCell ref="CL8:CL9"/>
    <mergeCell ref="CJ6:CJ9"/>
    <mergeCell ref="CP6:CP15"/>
    <mergeCell ref="CQ6:CQ15"/>
    <mergeCell ref="BW19:BX19"/>
    <mergeCell ref="CA8:CA9"/>
    <mergeCell ref="BZ8:BZ15"/>
    <mergeCell ref="CG6:CG15"/>
    <mergeCell ref="CK6:CN7"/>
    <mergeCell ref="BW16:BX16"/>
    <mergeCell ref="CO6:CO9"/>
    <mergeCell ref="CH6:CI7"/>
    <mergeCell ref="CF8:CF15"/>
    <mergeCell ref="CD8:CD15"/>
    <mergeCell ref="CC8:CC15"/>
    <mergeCell ref="CE8:CE15"/>
    <mergeCell ref="CH8:CH15"/>
    <mergeCell ref="CI8:CI15"/>
    <mergeCell ref="CN8:CN15"/>
    <mergeCell ref="CM8:CM15"/>
    <mergeCell ref="BY8:BY15"/>
    <mergeCell ref="BY6:CA7"/>
    <mergeCell ref="BW17:BX17"/>
    <mergeCell ref="CC6:CF7"/>
    <mergeCell ref="CK8:CK15"/>
    <mergeCell ref="BM16:BN16"/>
    <mergeCell ref="BM18:BN18"/>
    <mergeCell ref="BM19:BN19"/>
    <mergeCell ref="BR19:BS19"/>
    <mergeCell ref="BT16:BV16"/>
    <mergeCell ref="BW6:BX15"/>
    <mergeCell ref="BO6:BV7"/>
    <mergeCell ref="CB6:CB15"/>
    <mergeCell ref="BR8:BS15"/>
    <mergeCell ref="BT18:BV18"/>
    <mergeCell ref="BW18:BX18"/>
    <mergeCell ref="BP17:BQ17"/>
    <mergeCell ref="BT19:BV19"/>
    <mergeCell ref="BP18:BQ18"/>
    <mergeCell ref="BP19:BQ19"/>
    <mergeCell ref="BR17:BS17"/>
    <mergeCell ref="BP16:BQ16"/>
    <mergeCell ref="BR16:BS16"/>
    <mergeCell ref="BT17:BV17"/>
    <mergeCell ref="BM17:BN17"/>
    <mergeCell ref="BR18:BS18"/>
    <mergeCell ref="AR18:AS18"/>
    <mergeCell ref="AO18:AP18"/>
    <mergeCell ref="AR17:AS17"/>
    <mergeCell ref="BI16:BJ16"/>
    <mergeCell ref="W16:X16"/>
    <mergeCell ref="Y19:Z19"/>
    <mergeCell ref="AI19:AJ19"/>
    <mergeCell ref="AT17:AV17"/>
    <mergeCell ref="BI19:BJ19"/>
    <mergeCell ref="BI17:BJ17"/>
    <mergeCell ref="AC19:AD19"/>
    <mergeCell ref="W17:X17"/>
    <mergeCell ref="AA17:AB17"/>
    <mergeCell ref="AE18:AF18"/>
    <mergeCell ref="AE17:AF17"/>
    <mergeCell ref="AA18:AB18"/>
    <mergeCell ref="BF17:BH17"/>
    <mergeCell ref="BD18:BE18"/>
    <mergeCell ref="AW16:AX16"/>
    <mergeCell ref="AW17:AX17"/>
    <mergeCell ref="AW18:AX18"/>
  </mergeCells>
  <phoneticPr fontId="0" type="noConversion"/>
  <printOptions horizontalCentered="1"/>
  <pageMargins left="0.19685039370078741" right="0.27559055118110237" top="0.27559055118110237" bottom="0.39370078740157483" header="0" footer="0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Q88"/>
  <sheetViews>
    <sheetView zoomScaleNormal="100" zoomScaleSheetLayoutView="100" workbookViewId="0">
      <pane ySplit="7" topLeftCell="A53" activePane="bottomLeft" state="frozen"/>
      <selection pane="bottomLeft" activeCell="A76" sqref="A76:D76"/>
    </sheetView>
  </sheetViews>
  <sheetFormatPr defaultRowHeight="12.75"/>
  <cols>
    <col min="1" max="1" width="8.28515625" customWidth="1"/>
    <col min="2" max="2" width="49.5703125" customWidth="1"/>
    <col min="3" max="3" width="9.7109375" customWidth="1"/>
    <col min="4" max="4" width="6.28515625" customWidth="1"/>
    <col min="5" max="6" width="5.7109375" customWidth="1"/>
    <col min="7" max="7" width="1.7109375" hidden="1" customWidth="1"/>
    <col min="8" max="8" width="8.28515625" customWidth="1"/>
    <col min="9" max="9" width="6.7109375" customWidth="1"/>
    <col min="10" max="17" width="5.7109375" customWidth="1"/>
    <col min="18" max="18" width="5.85546875" customWidth="1"/>
    <col min="19" max="19" width="4.28515625" customWidth="1"/>
    <col min="20" max="20" width="9.28515625" customWidth="1"/>
  </cols>
  <sheetData>
    <row r="1" spans="1:20" ht="16.899999999999999" customHeight="1">
      <c r="A1" s="418" t="s">
        <v>302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</row>
    <row r="2" spans="1:20" s="6" customFormat="1" ht="10.9" customHeight="1">
      <c r="A2" s="420" t="s">
        <v>63</v>
      </c>
      <c r="B2" s="423" t="s">
        <v>262</v>
      </c>
      <c r="C2" s="407" t="s">
        <v>145</v>
      </c>
      <c r="D2" s="435" t="s">
        <v>146</v>
      </c>
      <c r="E2" s="436"/>
      <c r="F2" s="436"/>
      <c r="G2" s="436"/>
      <c r="H2" s="436"/>
      <c r="I2" s="437"/>
      <c r="J2" s="435" t="s">
        <v>288</v>
      </c>
      <c r="K2" s="436"/>
      <c r="L2" s="436"/>
      <c r="M2" s="436"/>
      <c r="N2" s="436"/>
      <c r="O2" s="436"/>
      <c r="P2" s="436"/>
      <c r="Q2" s="437"/>
    </row>
    <row r="3" spans="1:20" s="6" customFormat="1" ht="10.15" customHeight="1">
      <c r="A3" s="421"/>
      <c r="B3" s="424"/>
      <c r="C3" s="408"/>
      <c r="D3" s="407" t="s">
        <v>263</v>
      </c>
      <c r="E3" s="415" t="s">
        <v>289</v>
      </c>
      <c r="F3" s="410" t="s">
        <v>147</v>
      </c>
      <c r="G3" s="411"/>
      <c r="H3" s="411"/>
      <c r="I3" s="412"/>
      <c r="J3" s="438"/>
      <c r="K3" s="439"/>
      <c r="L3" s="439"/>
      <c r="M3" s="439"/>
      <c r="N3" s="439"/>
      <c r="O3" s="439"/>
      <c r="P3" s="439"/>
      <c r="Q3" s="440"/>
    </row>
    <row r="4" spans="1:20" s="6" customFormat="1" ht="9" customHeight="1">
      <c r="A4" s="421"/>
      <c r="B4" s="424"/>
      <c r="C4" s="408"/>
      <c r="D4" s="408"/>
      <c r="E4" s="416"/>
      <c r="F4" s="407" t="s">
        <v>264</v>
      </c>
      <c r="G4" s="433"/>
      <c r="H4" s="433"/>
      <c r="I4" s="434"/>
      <c r="J4" s="444" t="s">
        <v>129</v>
      </c>
      <c r="K4" s="445"/>
      <c r="L4" s="413" t="s">
        <v>130</v>
      </c>
      <c r="M4" s="414"/>
      <c r="N4" s="413" t="s">
        <v>131</v>
      </c>
      <c r="O4" s="414"/>
      <c r="P4" s="413" t="s">
        <v>132</v>
      </c>
      <c r="Q4" s="426"/>
    </row>
    <row r="5" spans="1:20" s="6" customFormat="1" ht="12" customHeight="1">
      <c r="A5" s="421"/>
      <c r="B5" s="424"/>
      <c r="C5" s="408"/>
      <c r="D5" s="408"/>
      <c r="E5" s="416"/>
      <c r="F5" s="408"/>
      <c r="G5" s="427" t="s">
        <v>148</v>
      </c>
      <c r="H5" s="415" t="s">
        <v>279</v>
      </c>
      <c r="I5" s="430" t="s">
        <v>149</v>
      </c>
      <c r="J5" s="53" t="s">
        <v>150</v>
      </c>
      <c r="K5" s="53" t="s">
        <v>151</v>
      </c>
      <c r="L5" s="53" t="s">
        <v>152</v>
      </c>
      <c r="M5" s="53" t="s">
        <v>153</v>
      </c>
      <c r="N5" s="101" t="s">
        <v>154</v>
      </c>
      <c r="O5" s="101" t="s">
        <v>155</v>
      </c>
      <c r="P5" s="101" t="s">
        <v>156</v>
      </c>
      <c r="Q5" s="104" t="s">
        <v>157</v>
      </c>
    </row>
    <row r="6" spans="1:20" s="6" customFormat="1" ht="9.75" customHeight="1">
      <c r="A6" s="421"/>
      <c r="B6" s="424"/>
      <c r="C6" s="408"/>
      <c r="D6" s="408"/>
      <c r="E6" s="416"/>
      <c r="F6" s="408"/>
      <c r="G6" s="428"/>
      <c r="H6" s="416"/>
      <c r="I6" s="431"/>
      <c r="J6" s="91" t="s">
        <v>133</v>
      </c>
      <c r="K6" s="91" t="s">
        <v>133</v>
      </c>
      <c r="L6" s="91" t="s">
        <v>133</v>
      </c>
      <c r="M6" s="91" t="s">
        <v>133</v>
      </c>
      <c r="N6" s="91" t="s">
        <v>133</v>
      </c>
      <c r="O6" s="91" t="s">
        <v>133</v>
      </c>
      <c r="P6" s="91" t="s">
        <v>133</v>
      </c>
      <c r="Q6" s="5" t="s">
        <v>133</v>
      </c>
    </row>
    <row r="7" spans="1:20" s="6" customFormat="1" ht="27" customHeight="1">
      <c r="A7" s="422"/>
      <c r="B7" s="425"/>
      <c r="C7" s="409"/>
      <c r="D7" s="409"/>
      <c r="E7" s="417"/>
      <c r="F7" s="409"/>
      <c r="G7" s="429"/>
      <c r="H7" s="417"/>
      <c r="I7" s="432"/>
      <c r="J7" s="53">
        <v>16</v>
      </c>
      <c r="K7" s="53">
        <v>23</v>
      </c>
      <c r="L7" s="53">
        <v>16</v>
      </c>
      <c r="M7" s="53">
        <v>24</v>
      </c>
      <c r="N7" s="53">
        <v>16</v>
      </c>
      <c r="O7" s="53">
        <v>23</v>
      </c>
      <c r="P7" s="53">
        <v>16</v>
      </c>
      <c r="Q7" s="33">
        <v>14</v>
      </c>
    </row>
    <row r="8" spans="1:20" s="10" customFormat="1" ht="9.75" customHeight="1">
      <c r="A8" s="147">
        <v>1</v>
      </c>
      <c r="B8" s="148">
        <v>2</v>
      </c>
      <c r="C8" s="148">
        <v>3</v>
      </c>
      <c r="D8" s="148">
        <v>4</v>
      </c>
      <c r="E8" s="148">
        <v>5</v>
      </c>
      <c r="F8" s="148">
        <v>6</v>
      </c>
      <c r="G8" s="148">
        <v>7</v>
      </c>
      <c r="H8" s="148">
        <v>7</v>
      </c>
      <c r="I8" s="149" t="s">
        <v>290</v>
      </c>
      <c r="J8" s="150">
        <v>9</v>
      </c>
      <c r="K8" s="150">
        <v>10</v>
      </c>
      <c r="L8" s="150">
        <v>11</v>
      </c>
      <c r="M8" s="150">
        <v>12</v>
      </c>
      <c r="N8" s="150">
        <v>13</v>
      </c>
      <c r="O8" s="150">
        <v>14</v>
      </c>
      <c r="P8" s="150">
        <v>15</v>
      </c>
      <c r="Q8" s="148">
        <v>16</v>
      </c>
      <c r="R8" s="133"/>
    </row>
    <row r="9" spans="1:20" s="133" customFormat="1" ht="9.9499999999999993" customHeight="1">
      <c r="A9" s="199" t="s">
        <v>158</v>
      </c>
      <c r="B9" s="200" t="s">
        <v>159</v>
      </c>
      <c r="C9" s="197" t="s">
        <v>330</v>
      </c>
      <c r="D9" s="201">
        <f>D10+D20</f>
        <v>1850</v>
      </c>
      <c r="E9" s="201">
        <f t="shared" ref="E9:Q9" si="0">E10+E20</f>
        <v>446</v>
      </c>
      <c r="F9" s="201">
        <f t="shared" si="0"/>
        <v>1404</v>
      </c>
      <c r="G9" s="201">
        <f t="shared" si="0"/>
        <v>0</v>
      </c>
      <c r="H9" s="201">
        <f t="shared" si="0"/>
        <v>547</v>
      </c>
      <c r="I9" s="201">
        <f t="shared" si="0"/>
        <v>0</v>
      </c>
      <c r="J9" s="201">
        <f t="shared" si="0"/>
        <v>538</v>
      </c>
      <c r="K9" s="201">
        <f t="shared" si="0"/>
        <v>732</v>
      </c>
      <c r="L9" s="201">
        <f t="shared" si="0"/>
        <v>64</v>
      </c>
      <c r="M9" s="201">
        <f t="shared" si="0"/>
        <v>70</v>
      </c>
      <c r="N9" s="201">
        <f t="shared" si="0"/>
        <v>0</v>
      </c>
      <c r="O9" s="201">
        <f t="shared" si="0"/>
        <v>0</v>
      </c>
      <c r="P9" s="201">
        <f t="shared" si="0"/>
        <v>0</v>
      </c>
      <c r="Q9" s="201">
        <f t="shared" si="0"/>
        <v>0</v>
      </c>
    </row>
    <row r="10" spans="1:20" s="10" customFormat="1" ht="9.9499999999999993" customHeight="1">
      <c r="A10" s="180" t="s">
        <v>160</v>
      </c>
      <c r="B10" s="181" t="s">
        <v>300</v>
      </c>
      <c r="C10" s="184" t="s">
        <v>329</v>
      </c>
      <c r="D10" s="183">
        <f>SUM(D11:D19)</f>
        <v>1106</v>
      </c>
      <c r="E10" s="183">
        <f t="shared" ref="E10:Q10" si="1">SUM(E11:E19)</f>
        <v>256</v>
      </c>
      <c r="F10" s="183">
        <f t="shared" si="1"/>
        <v>850</v>
      </c>
      <c r="G10" s="183">
        <f t="shared" si="1"/>
        <v>0</v>
      </c>
      <c r="H10" s="183">
        <f t="shared" si="1"/>
        <v>355</v>
      </c>
      <c r="I10" s="183">
        <f t="shared" si="1"/>
        <v>0</v>
      </c>
      <c r="J10" s="183">
        <f t="shared" si="1"/>
        <v>344</v>
      </c>
      <c r="K10" s="183">
        <f t="shared" si="1"/>
        <v>506</v>
      </c>
      <c r="L10" s="183">
        <f t="shared" si="1"/>
        <v>0</v>
      </c>
      <c r="M10" s="183">
        <f t="shared" si="1"/>
        <v>0</v>
      </c>
      <c r="N10" s="183">
        <f t="shared" si="1"/>
        <v>0</v>
      </c>
      <c r="O10" s="183">
        <f t="shared" si="1"/>
        <v>0</v>
      </c>
      <c r="P10" s="183">
        <f t="shared" si="1"/>
        <v>0</v>
      </c>
      <c r="Q10" s="183">
        <f t="shared" si="1"/>
        <v>0</v>
      </c>
      <c r="R10" s="133"/>
      <c r="S10" s="133"/>
      <c r="T10" s="133"/>
    </row>
    <row r="11" spans="1:20" s="10" customFormat="1" ht="9.9499999999999993" customHeight="1">
      <c r="A11" s="166" t="s">
        <v>161</v>
      </c>
      <c r="B11" s="167" t="s">
        <v>135</v>
      </c>
      <c r="C11" s="154" t="s">
        <v>328</v>
      </c>
      <c r="D11" s="103">
        <f>E11+F11</f>
        <v>104</v>
      </c>
      <c r="E11" s="103">
        <v>26</v>
      </c>
      <c r="F11" s="134">
        <f>J11+K11+L11+M11+N11+O11+P11+Q11</f>
        <v>78</v>
      </c>
      <c r="G11" s="134"/>
      <c r="H11" s="134">
        <v>26</v>
      </c>
      <c r="I11" s="135"/>
      <c r="J11" s="132">
        <v>30</v>
      </c>
      <c r="K11" s="132">
        <v>48</v>
      </c>
      <c r="L11" s="132"/>
      <c r="M11" s="132"/>
      <c r="N11" s="132"/>
      <c r="O11" s="132"/>
      <c r="P11" s="132"/>
      <c r="Q11" s="102"/>
      <c r="R11" s="133"/>
      <c r="S11" s="133"/>
      <c r="T11" s="133"/>
    </row>
    <row r="12" spans="1:20" s="10" customFormat="1" ht="9.9499999999999993" customHeight="1">
      <c r="A12" s="166" t="s">
        <v>162</v>
      </c>
      <c r="B12" s="167" t="s">
        <v>136</v>
      </c>
      <c r="C12" s="154" t="s">
        <v>298</v>
      </c>
      <c r="D12" s="103">
        <f t="shared" ref="D12:D19" si="2">E12+F12</f>
        <v>153</v>
      </c>
      <c r="E12" s="103">
        <v>36</v>
      </c>
      <c r="F12" s="134">
        <f t="shared" ref="F12:F19" si="3">J12+K12+L12+M12+N12+O12+P12+Q12</f>
        <v>117</v>
      </c>
      <c r="G12" s="134"/>
      <c r="H12" s="134">
        <v>40</v>
      </c>
      <c r="I12" s="135"/>
      <c r="J12" s="132">
        <v>42</v>
      </c>
      <c r="K12" s="132">
        <v>75</v>
      </c>
      <c r="L12" s="132"/>
      <c r="M12" s="132"/>
      <c r="N12" s="132"/>
      <c r="O12" s="132"/>
      <c r="P12" s="132"/>
      <c r="Q12" s="102"/>
      <c r="R12" s="133"/>
      <c r="S12" s="133"/>
      <c r="T12" s="133"/>
    </row>
    <row r="13" spans="1:20" s="10" customFormat="1" ht="9.9499999999999993" customHeight="1">
      <c r="A13" s="166" t="s">
        <v>163</v>
      </c>
      <c r="B13" s="167" t="s">
        <v>67</v>
      </c>
      <c r="C13" s="154" t="s">
        <v>298</v>
      </c>
      <c r="D13" s="103">
        <f t="shared" si="2"/>
        <v>104</v>
      </c>
      <c r="E13" s="103">
        <v>26</v>
      </c>
      <c r="F13" s="134">
        <f t="shared" si="3"/>
        <v>78</v>
      </c>
      <c r="G13" s="134"/>
      <c r="H13" s="134">
        <v>78</v>
      </c>
      <c r="I13" s="135"/>
      <c r="J13" s="132">
        <v>32</v>
      </c>
      <c r="K13" s="132">
        <v>46</v>
      </c>
      <c r="L13" s="132"/>
      <c r="M13" s="132"/>
      <c r="N13" s="132"/>
      <c r="O13" s="132"/>
      <c r="P13" s="132"/>
      <c r="Q13" s="102"/>
      <c r="R13" s="133"/>
      <c r="S13" s="133"/>
      <c r="T13" s="133"/>
    </row>
    <row r="14" spans="1:20" s="10" customFormat="1" ht="9.9499999999999993" customHeight="1">
      <c r="A14" s="166" t="s">
        <v>164</v>
      </c>
      <c r="B14" s="167" t="s">
        <v>98</v>
      </c>
      <c r="C14" s="154" t="s">
        <v>298</v>
      </c>
      <c r="D14" s="103">
        <f t="shared" si="2"/>
        <v>153</v>
      </c>
      <c r="E14" s="103">
        <v>36</v>
      </c>
      <c r="F14" s="134">
        <f t="shared" si="3"/>
        <v>117</v>
      </c>
      <c r="G14" s="134"/>
      <c r="H14" s="134">
        <v>30</v>
      </c>
      <c r="I14" s="135"/>
      <c r="J14" s="132">
        <v>48</v>
      </c>
      <c r="K14" s="132">
        <v>69</v>
      </c>
      <c r="L14" s="132"/>
      <c r="M14" s="132"/>
      <c r="N14" s="132"/>
      <c r="O14" s="132"/>
      <c r="P14" s="132"/>
      <c r="Q14" s="102"/>
      <c r="R14" s="133"/>
      <c r="S14" s="133"/>
      <c r="T14" s="133"/>
    </row>
    <row r="15" spans="1:20" s="10" customFormat="1" ht="9.9499999999999993" customHeight="1">
      <c r="A15" s="166" t="s">
        <v>165</v>
      </c>
      <c r="B15" s="167" t="s">
        <v>137</v>
      </c>
      <c r="C15" s="154" t="s">
        <v>298</v>
      </c>
      <c r="D15" s="103">
        <f t="shared" si="2"/>
        <v>153</v>
      </c>
      <c r="E15" s="103">
        <v>36</v>
      </c>
      <c r="F15" s="134">
        <f t="shared" si="3"/>
        <v>117</v>
      </c>
      <c r="G15" s="134"/>
      <c r="H15" s="134">
        <v>30</v>
      </c>
      <c r="I15" s="135"/>
      <c r="J15" s="132">
        <v>48</v>
      </c>
      <c r="K15" s="132">
        <v>69</v>
      </c>
      <c r="L15" s="132"/>
      <c r="M15" s="132"/>
      <c r="N15" s="132"/>
      <c r="O15" s="132"/>
      <c r="P15" s="132"/>
      <c r="Q15" s="102"/>
      <c r="R15" s="133"/>
      <c r="S15" s="133"/>
      <c r="T15" s="133"/>
    </row>
    <row r="16" spans="1:20" s="10" customFormat="1" ht="9.9499999999999993" customHeight="1">
      <c r="A16" s="166" t="s">
        <v>166</v>
      </c>
      <c r="B16" s="167" t="s">
        <v>138</v>
      </c>
      <c r="C16" s="154" t="s">
        <v>298</v>
      </c>
      <c r="D16" s="103">
        <f t="shared" si="2"/>
        <v>104</v>
      </c>
      <c r="E16" s="103">
        <v>26</v>
      </c>
      <c r="F16" s="134">
        <f t="shared" si="3"/>
        <v>78</v>
      </c>
      <c r="G16" s="134"/>
      <c r="H16" s="134">
        <v>10</v>
      </c>
      <c r="I16" s="135"/>
      <c r="J16" s="132">
        <v>32</v>
      </c>
      <c r="K16" s="132">
        <v>46</v>
      </c>
      <c r="L16" s="132"/>
      <c r="M16" s="132"/>
      <c r="N16" s="132"/>
      <c r="O16" s="132"/>
      <c r="P16" s="132"/>
      <c r="Q16" s="102"/>
      <c r="R16" s="133"/>
      <c r="S16" s="133"/>
      <c r="T16" s="133"/>
    </row>
    <row r="17" spans="1:121" s="10" customFormat="1" ht="9.9499999999999993" customHeight="1">
      <c r="A17" s="166" t="s">
        <v>167</v>
      </c>
      <c r="B17" s="167" t="s">
        <v>139</v>
      </c>
      <c r="C17" s="154" t="s">
        <v>298</v>
      </c>
      <c r="D17" s="103">
        <f t="shared" si="2"/>
        <v>104</v>
      </c>
      <c r="E17" s="103">
        <v>26</v>
      </c>
      <c r="F17" s="134">
        <f t="shared" si="3"/>
        <v>78</v>
      </c>
      <c r="G17" s="134"/>
      <c r="H17" s="134">
        <v>10</v>
      </c>
      <c r="I17" s="135"/>
      <c r="J17" s="132">
        <v>32</v>
      </c>
      <c r="K17" s="132">
        <v>46</v>
      </c>
      <c r="L17" s="132"/>
      <c r="M17" s="132"/>
      <c r="N17" s="132"/>
      <c r="O17" s="132"/>
      <c r="P17" s="132"/>
      <c r="Q17" s="102"/>
      <c r="R17" s="133"/>
      <c r="S17" s="133"/>
      <c r="T17" s="133"/>
    </row>
    <row r="18" spans="1:121" s="10" customFormat="1" ht="9.9499999999999993" customHeight="1">
      <c r="A18" s="166" t="s">
        <v>168</v>
      </c>
      <c r="B18" s="167" t="s">
        <v>68</v>
      </c>
      <c r="C18" s="209" t="s">
        <v>318</v>
      </c>
      <c r="D18" s="103">
        <f t="shared" si="2"/>
        <v>139</v>
      </c>
      <c r="E18" s="103">
        <v>22</v>
      </c>
      <c r="F18" s="134">
        <f t="shared" si="3"/>
        <v>117</v>
      </c>
      <c r="G18" s="134"/>
      <c r="H18" s="134">
        <v>113</v>
      </c>
      <c r="I18" s="135"/>
      <c r="J18" s="132">
        <v>48</v>
      </c>
      <c r="K18" s="132">
        <v>69</v>
      </c>
      <c r="L18" s="132"/>
      <c r="M18" s="132"/>
      <c r="N18" s="132"/>
      <c r="O18" s="132"/>
      <c r="P18" s="132"/>
      <c r="Q18" s="102"/>
      <c r="R18" s="133"/>
      <c r="S18" s="133"/>
      <c r="T18" s="133"/>
    </row>
    <row r="19" spans="1:121" s="10" customFormat="1" ht="9.9499999999999993" customHeight="1">
      <c r="A19" s="166" t="s">
        <v>169</v>
      </c>
      <c r="B19" s="167" t="s">
        <v>140</v>
      </c>
      <c r="C19" s="154" t="s">
        <v>298</v>
      </c>
      <c r="D19" s="103">
        <f t="shared" si="2"/>
        <v>92</v>
      </c>
      <c r="E19" s="103">
        <v>22</v>
      </c>
      <c r="F19" s="134">
        <f t="shared" si="3"/>
        <v>70</v>
      </c>
      <c r="G19" s="134"/>
      <c r="H19" s="134">
        <v>18</v>
      </c>
      <c r="I19" s="135"/>
      <c r="J19" s="132">
        <v>32</v>
      </c>
      <c r="K19" s="132">
        <v>38</v>
      </c>
      <c r="L19" s="132"/>
      <c r="M19" s="132"/>
      <c r="N19" s="132"/>
      <c r="O19" s="132"/>
      <c r="P19" s="132"/>
      <c r="Q19" s="102"/>
      <c r="R19" s="133"/>
      <c r="S19" s="133"/>
      <c r="T19" s="133"/>
    </row>
    <row r="20" spans="1:121" s="133" customFormat="1" ht="9.9499999999999993" customHeight="1">
      <c r="A20" s="180" t="s">
        <v>170</v>
      </c>
      <c r="B20" s="181" t="s">
        <v>301</v>
      </c>
      <c r="C20" s="184" t="s">
        <v>299</v>
      </c>
      <c r="D20" s="192">
        <f>SUM(D21:D23)</f>
        <v>744</v>
      </c>
      <c r="E20" s="192">
        <f t="shared" ref="E20:Q20" si="4">SUM(E21:E23)</f>
        <v>190</v>
      </c>
      <c r="F20" s="192">
        <f t="shared" si="4"/>
        <v>554</v>
      </c>
      <c r="G20" s="192">
        <f t="shared" si="4"/>
        <v>0</v>
      </c>
      <c r="H20" s="192">
        <f t="shared" si="4"/>
        <v>192</v>
      </c>
      <c r="I20" s="192">
        <f t="shared" si="4"/>
        <v>0</v>
      </c>
      <c r="J20" s="192">
        <f t="shared" si="4"/>
        <v>194</v>
      </c>
      <c r="K20" s="192">
        <f t="shared" si="4"/>
        <v>226</v>
      </c>
      <c r="L20" s="192">
        <f t="shared" si="4"/>
        <v>64</v>
      </c>
      <c r="M20" s="192">
        <f t="shared" si="4"/>
        <v>70</v>
      </c>
      <c r="N20" s="192">
        <f t="shared" si="4"/>
        <v>0</v>
      </c>
      <c r="O20" s="192">
        <f t="shared" si="4"/>
        <v>0</v>
      </c>
      <c r="P20" s="192">
        <f t="shared" si="4"/>
        <v>0</v>
      </c>
      <c r="Q20" s="192">
        <f t="shared" si="4"/>
        <v>0</v>
      </c>
    </row>
    <row r="21" spans="1:121" s="10" customFormat="1" ht="9.9499999999999993" customHeight="1">
      <c r="A21" s="166" t="s">
        <v>171</v>
      </c>
      <c r="B21" s="167" t="s">
        <v>85</v>
      </c>
      <c r="C21" s="154" t="s">
        <v>317</v>
      </c>
      <c r="D21" s="103">
        <f>E21+F21</f>
        <v>392</v>
      </c>
      <c r="E21" s="103">
        <v>102</v>
      </c>
      <c r="F21" s="134">
        <f>J21+K21+L21+M21+N21+O21+P21+Q21</f>
        <v>290</v>
      </c>
      <c r="G21" s="134"/>
      <c r="H21" s="134">
        <v>100</v>
      </c>
      <c r="I21" s="135"/>
      <c r="J21" s="132">
        <v>64</v>
      </c>
      <c r="K21" s="132">
        <v>92</v>
      </c>
      <c r="L21" s="132">
        <v>64</v>
      </c>
      <c r="M21" s="132">
        <v>70</v>
      </c>
      <c r="N21" s="132"/>
      <c r="O21" s="132"/>
      <c r="P21" s="132"/>
      <c r="Q21" s="102"/>
      <c r="R21" s="133"/>
      <c r="S21" s="133"/>
      <c r="T21" s="133"/>
    </row>
    <row r="22" spans="1:121" s="10" customFormat="1" ht="9.9499999999999993" customHeight="1">
      <c r="A22" s="166" t="s">
        <v>172</v>
      </c>
      <c r="B22" s="167" t="s">
        <v>142</v>
      </c>
      <c r="C22" s="154" t="s">
        <v>287</v>
      </c>
      <c r="D22" s="103">
        <f>E22+F22</f>
        <v>131</v>
      </c>
      <c r="E22" s="103">
        <v>36</v>
      </c>
      <c r="F22" s="134">
        <f t="shared" ref="F22:F23" si="5">J22+K22+L22+M22+N22+O22+P22+Q22</f>
        <v>95</v>
      </c>
      <c r="G22" s="134"/>
      <c r="H22" s="134">
        <v>60</v>
      </c>
      <c r="I22" s="135"/>
      <c r="J22" s="132">
        <v>50</v>
      </c>
      <c r="K22" s="132">
        <v>45</v>
      </c>
      <c r="L22" s="132"/>
      <c r="M22" s="132"/>
      <c r="N22" s="132"/>
      <c r="O22" s="132"/>
      <c r="P22" s="132"/>
      <c r="Q22" s="102"/>
      <c r="R22" s="133"/>
      <c r="S22" s="133"/>
      <c r="T22" s="133"/>
    </row>
    <row r="23" spans="1:121" s="10" customFormat="1" ht="9.9499999999999993" customHeight="1">
      <c r="A23" s="166" t="s">
        <v>173</v>
      </c>
      <c r="B23" s="167" t="s">
        <v>143</v>
      </c>
      <c r="C23" s="154" t="s">
        <v>319</v>
      </c>
      <c r="D23" s="103">
        <f>E23+F23</f>
        <v>221</v>
      </c>
      <c r="E23" s="103">
        <v>52</v>
      </c>
      <c r="F23" s="134">
        <f t="shared" si="5"/>
        <v>169</v>
      </c>
      <c r="G23" s="134"/>
      <c r="H23" s="134">
        <v>32</v>
      </c>
      <c r="I23" s="135"/>
      <c r="J23" s="132">
        <v>80</v>
      </c>
      <c r="K23" s="132">
        <v>89</v>
      </c>
      <c r="L23" s="132"/>
      <c r="M23" s="132"/>
      <c r="N23" s="132"/>
      <c r="O23" s="132"/>
      <c r="P23" s="132"/>
      <c r="Q23" s="102"/>
      <c r="R23" s="133"/>
      <c r="S23" s="133"/>
      <c r="T23" s="133"/>
    </row>
    <row r="24" spans="1:121" s="6" customFormat="1" ht="14.45" customHeight="1">
      <c r="A24" s="190" t="s">
        <v>70</v>
      </c>
      <c r="B24" s="186" t="s">
        <v>174</v>
      </c>
      <c r="C24" s="182" t="s">
        <v>325</v>
      </c>
      <c r="D24" s="189">
        <f t="shared" ref="D24:Q24" si="6">SUM(D25:D28)</f>
        <v>654</v>
      </c>
      <c r="E24" s="189">
        <f t="shared" si="6"/>
        <v>218</v>
      </c>
      <c r="F24" s="189">
        <f t="shared" si="6"/>
        <v>436</v>
      </c>
      <c r="G24" s="189" t="e">
        <f t="shared" si="6"/>
        <v>#REF!</v>
      </c>
      <c r="H24" s="189">
        <f t="shared" si="6"/>
        <v>342</v>
      </c>
      <c r="I24" s="189">
        <f t="shared" si="6"/>
        <v>0</v>
      </c>
      <c r="J24" s="189">
        <f t="shared" si="6"/>
        <v>0</v>
      </c>
      <c r="K24" s="189">
        <f t="shared" si="6"/>
        <v>0</v>
      </c>
      <c r="L24" s="189">
        <f t="shared" si="6"/>
        <v>64</v>
      </c>
      <c r="M24" s="189">
        <f t="shared" si="6"/>
        <v>76</v>
      </c>
      <c r="N24" s="189">
        <f t="shared" si="6"/>
        <v>56</v>
      </c>
      <c r="O24" s="189">
        <f t="shared" si="6"/>
        <v>112</v>
      </c>
      <c r="P24" s="189">
        <f t="shared" si="6"/>
        <v>36</v>
      </c>
      <c r="Q24" s="189">
        <f t="shared" si="6"/>
        <v>92</v>
      </c>
      <c r="R24" s="137"/>
      <c r="S24" s="138"/>
      <c r="T24" s="137"/>
    </row>
    <row r="25" spans="1:121" s="6" customFormat="1" ht="9.9499999999999993" customHeight="1">
      <c r="A25" s="152" t="s">
        <v>65</v>
      </c>
      <c r="B25" s="153" t="s">
        <v>81</v>
      </c>
      <c r="C25" s="154" t="s">
        <v>265</v>
      </c>
      <c r="D25" s="102">
        <f t="shared" ref="D25:D28" si="7">E25+F25</f>
        <v>60</v>
      </c>
      <c r="E25" s="102">
        <v>12</v>
      </c>
      <c r="F25" s="136">
        <v>48</v>
      </c>
      <c r="G25" s="102" t="e">
        <f>#REF!-#REF!</f>
        <v>#REF!</v>
      </c>
      <c r="H25" s="102">
        <v>4</v>
      </c>
      <c r="I25" s="139"/>
      <c r="J25" s="132"/>
      <c r="K25" s="132"/>
      <c r="L25" s="132"/>
      <c r="M25" s="132"/>
      <c r="N25" s="132"/>
      <c r="O25" s="132"/>
      <c r="P25" s="140"/>
      <c r="Q25" s="102">
        <v>48</v>
      </c>
      <c r="R25" s="137"/>
      <c r="S25" s="137"/>
      <c r="T25" s="137"/>
    </row>
    <row r="26" spans="1:121" s="6" customFormat="1" ht="9.9499999999999993" customHeight="1">
      <c r="A26" s="155" t="s">
        <v>72</v>
      </c>
      <c r="B26" s="156" t="s">
        <v>98</v>
      </c>
      <c r="C26" s="157" t="s">
        <v>265</v>
      </c>
      <c r="D26" s="102">
        <f t="shared" si="7"/>
        <v>60</v>
      </c>
      <c r="E26" s="102">
        <v>12</v>
      </c>
      <c r="F26" s="136">
        <f t="shared" ref="F26:F28" si="8">J26+K26+L26+M26+N26+O26+P26+Q26</f>
        <v>48</v>
      </c>
      <c r="G26" s="102" t="e">
        <f>#REF!-#REF!</f>
        <v>#REF!</v>
      </c>
      <c r="H26" s="143">
        <v>10</v>
      </c>
      <c r="I26" s="141"/>
      <c r="J26" s="132"/>
      <c r="K26" s="142"/>
      <c r="L26" s="132"/>
      <c r="M26" s="142"/>
      <c r="N26" s="132"/>
      <c r="O26" s="132">
        <v>48</v>
      </c>
      <c r="P26" s="140"/>
      <c r="Q26" s="102"/>
      <c r="R26" s="137"/>
      <c r="S26" s="137"/>
      <c r="T26" s="137"/>
    </row>
    <row r="27" spans="1:121" s="7" customFormat="1" ht="9.9499999999999993" customHeight="1">
      <c r="A27" s="152" t="s">
        <v>66</v>
      </c>
      <c r="B27" s="153" t="s">
        <v>67</v>
      </c>
      <c r="C27" s="154" t="s">
        <v>295</v>
      </c>
      <c r="D27" s="102">
        <f t="shared" si="7"/>
        <v>194</v>
      </c>
      <c r="E27" s="102">
        <v>24</v>
      </c>
      <c r="F27" s="136">
        <f t="shared" si="8"/>
        <v>170</v>
      </c>
      <c r="G27" s="102" t="e">
        <f>#REF!-#REF!</f>
        <v>#REF!</v>
      </c>
      <c r="H27" s="102">
        <v>170</v>
      </c>
      <c r="I27" s="139"/>
      <c r="J27" s="132"/>
      <c r="K27" s="132"/>
      <c r="L27" s="132">
        <v>32</v>
      </c>
      <c r="M27" s="132">
        <v>38</v>
      </c>
      <c r="N27" s="132">
        <v>28</v>
      </c>
      <c r="O27" s="132">
        <v>32</v>
      </c>
      <c r="P27" s="140">
        <v>18</v>
      </c>
      <c r="Q27" s="102">
        <v>22</v>
      </c>
      <c r="R27" s="137"/>
      <c r="S27" s="137"/>
      <c r="T27" s="137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</row>
    <row r="28" spans="1:121" s="6" customFormat="1" ht="9.9499999999999993" customHeight="1">
      <c r="A28" s="158" t="s">
        <v>83</v>
      </c>
      <c r="B28" s="159" t="s">
        <v>68</v>
      </c>
      <c r="C28" s="157" t="s">
        <v>286</v>
      </c>
      <c r="D28" s="102">
        <f t="shared" si="7"/>
        <v>340</v>
      </c>
      <c r="E28" s="143">
        <v>170</v>
      </c>
      <c r="F28" s="136">
        <f t="shared" si="8"/>
        <v>170</v>
      </c>
      <c r="G28" s="102" t="e">
        <f>#REF!-#REF!</f>
        <v>#REF!</v>
      </c>
      <c r="H28" s="143">
        <v>158</v>
      </c>
      <c r="I28" s="141"/>
      <c r="J28" s="142"/>
      <c r="K28" s="132"/>
      <c r="L28" s="142">
        <v>32</v>
      </c>
      <c r="M28" s="132">
        <v>38</v>
      </c>
      <c r="N28" s="142">
        <v>28</v>
      </c>
      <c r="O28" s="142">
        <v>32</v>
      </c>
      <c r="P28" s="140">
        <v>18</v>
      </c>
      <c r="Q28" s="143">
        <v>22</v>
      </c>
      <c r="R28" s="137"/>
      <c r="S28" s="137"/>
      <c r="T28" s="137"/>
    </row>
    <row r="29" spans="1:121" s="8" customFormat="1" ht="13.9" customHeight="1">
      <c r="A29" s="185" t="s">
        <v>71</v>
      </c>
      <c r="B29" s="186" t="s">
        <v>175</v>
      </c>
      <c r="C29" s="187" t="s">
        <v>285</v>
      </c>
      <c r="D29" s="188">
        <f>SUM(D30:D31)</f>
        <v>216</v>
      </c>
      <c r="E29" s="188">
        <f t="shared" ref="E29:Q29" si="9">SUM(E30:E31)</f>
        <v>72</v>
      </c>
      <c r="F29" s="188">
        <f t="shared" si="9"/>
        <v>144</v>
      </c>
      <c r="G29" s="188" t="e">
        <f t="shared" si="9"/>
        <v>#REF!</v>
      </c>
      <c r="H29" s="188">
        <f t="shared" si="9"/>
        <v>68</v>
      </c>
      <c r="I29" s="188">
        <f t="shared" si="9"/>
        <v>0</v>
      </c>
      <c r="J29" s="188">
        <f t="shared" si="9"/>
        <v>0</v>
      </c>
      <c r="K29" s="188">
        <f t="shared" si="9"/>
        <v>0</v>
      </c>
      <c r="L29" s="188">
        <f t="shared" si="9"/>
        <v>80</v>
      </c>
      <c r="M29" s="188">
        <f t="shared" si="9"/>
        <v>0</v>
      </c>
      <c r="N29" s="188">
        <f t="shared" si="9"/>
        <v>64</v>
      </c>
      <c r="O29" s="188">
        <f t="shared" si="9"/>
        <v>0</v>
      </c>
      <c r="P29" s="188">
        <f t="shared" si="9"/>
        <v>0</v>
      </c>
      <c r="Q29" s="188">
        <f t="shared" si="9"/>
        <v>0</v>
      </c>
      <c r="R29" s="137"/>
      <c r="S29" s="138"/>
      <c r="T29" s="137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</row>
    <row r="30" spans="1:121" s="7" customFormat="1" ht="9.9499999999999993" customHeight="1">
      <c r="A30" s="152" t="s">
        <v>69</v>
      </c>
      <c r="B30" s="153" t="s">
        <v>85</v>
      </c>
      <c r="C30" s="154" t="s">
        <v>265</v>
      </c>
      <c r="D30" s="102">
        <f t="shared" ref="D30:D31" si="10">E30+F30</f>
        <v>96</v>
      </c>
      <c r="E30" s="102">
        <f>F30/2</f>
        <v>32</v>
      </c>
      <c r="F30" s="102">
        <v>64</v>
      </c>
      <c r="G30" s="102" t="e">
        <f>#REF!-#REF!</f>
        <v>#REF!</v>
      </c>
      <c r="H30" s="102">
        <v>30</v>
      </c>
      <c r="I30" s="139"/>
      <c r="J30" s="132"/>
      <c r="K30" s="132"/>
      <c r="L30" s="132"/>
      <c r="M30" s="132"/>
      <c r="N30" s="132">
        <v>64</v>
      </c>
      <c r="O30" s="132"/>
      <c r="P30" s="140"/>
      <c r="Q30" s="102"/>
      <c r="R30" s="137"/>
      <c r="S30" s="137"/>
      <c r="T30" s="137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</row>
    <row r="31" spans="1:121" s="7" customFormat="1" ht="9.9499999999999993" customHeight="1">
      <c r="A31" s="152" t="s">
        <v>87</v>
      </c>
      <c r="B31" s="153" t="s">
        <v>86</v>
      </c>
      <c r="C31" s="154" t="s">
        <v>265</v>
      </c>
      <c r="D31" s="102">
        <f t="shared" si="10"/>
        <v>120</v>
      </c>
      <c r="E31" s="102">
        <f>F31/2</f>
        <v>40</v>
      </c>
      <c r="F31" s="102">
        <v>80</v>
      </c>
      <c r="G31" s="102" t="e">
        <f>#REF!-#REF!</f>
        <v>#REF!</v>
      </c>
      <c r="H31" s="102">
        <v>38</v>
      </c>
      <c r="I31" s="139"/>
      <c r="J31" s="132"/>
      <c r="K31" s="132"/>
      <c r="L31" s="132">
        <v>80</v>
      </c>
      <c r="M31" s="132"/>
      <c r="N31" s="132"/>
      <c r="O31" s="132"/>
      <c r="P31" s="140"/>
      <c r="Q31" s="102"/>
      <c r="R31" s="137"/>
      <c r="S31" s="137"/>
      <c r="T31" s="137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</row>
    <row r="32" spans="1:121" s="7" customFormat="1" ht="9.9499999999999993" customHeight="1">
      <c r="A32" s="179" t="s">
        <v>99</v>
      </c>
      <c r="B32" s="198" t="s">
        <v>100</v>
      </c>
      <c r="C32" s="177" t="s">
        <v>324</v>
      </c>
      <c r="D32" s="178">
        <f t="shared" ref="D32:I32" si="11">D33+D43</f>
        <v>4584</v>
      </c>
      <c r="E32" s="178">
        <f t="shared" si="11"/>
        <v>1240</v>
      </c>
      <c r="F32" s="178">
        <f t="shared" si="11"/>
        <v>3344</v>
      </c>
      <c r="G32" s="178" t="e">
        <f t="shared" si="11"/>
        <v>#REF!</v>
      </c>
      <c r="H32" s="178">
        <f t="shared" si="11"/>
        <v>806</v>
      </c>
      <c r="I32" s="178">
        <f t="shared" si="11"/>
        <v>50</v>
      </c>
      <c r="J32" s="178">
        <f t="shared" ref="J32:K32" si="12">J33+J43</f>
        <v>38</v>
      </c>
      <c r="K32" s="178">
        <f t="shared" si="12"/>
        <v>96</v>
      </c>
      <c r="L32" s="178">
        <f t="shared" ref="L32" si="13">L33+L43</f>
        <v>368</v>
      </c>
      <c r="M32" s="178">
        <f t="shared" ref="M32" si="14">M33+M43</f>
        <v>718</v>
      </c>
      <c r="N32" s="178">
        <f t="shared" ref="N32" si="15">N33+N43</f>
        <v>456</v>
      </c>
      <c r="O32" s="178">
        <f t="shared" ref="O32" si="16">O33+O43</f>
        <v>716</v>
      </c>
      <c r="P32" s="178">
        <f t="shared" ref="P32" si="17">P33+P43</f>
        <v>540</v>
      </c>
      <c r="Q32" s="178">
        <f t="shared" ref="Q32" si="18">Q33+Q43</f>
        <v>412</v>
      </c>
      <c r="R32" s="137"/>
      <c r="S32" s="138"/>
      <c r="T32" s="137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</row>
    <row r="33" spans="1:121" s="7" customFormat="1" ht="9.9499999999999993" customHeight="1">
      <c r="A33" s="190" t="s">
        <v>101</v>
      </c>
      <c r="B33" s="191" t="s">
        <v>303</v>
      </c>
      <c r="C33" s="184" t="s">
        <v>323</v>
      </c>
      <c r="D33" s="189">
        <f>SUM(D34:D42)</f>
        <v>993</v>
      </c>
      <c r="E33" s="189">
        <f>SUM(E34:E42)</f>
        <v>331</v>
      </c>
      <c r="F33" s="189">
        <f>SUM(F34:F42)</f>
        <v>662</v>
      </c>
      <c r="G33" s="189" t="e">
        <f t="shared" ref="G33:Q33" si="19">SUM(G34:G42)</f>
        <v>#REF!</v>
      </c>
      <c r="H33" s="189">
        <f t="shared" si="19"/>
        <v>238</v>
      </c>
      <c r="I33" s="189">
        <f t="shared" si="19"/>
        <v>0</v>
      </c>
      <c r="J33" s="189">
        <f t="shared" si="19"/>
        <v>38</v>
      </c>
      <c r="K33" s="189">
        <f t="shared" si="19"/>
        <v>96</v>
      </c>
      <c r="L33" s="189">
        <f t="shared" si="19"/>
        <v>240</v>
      </c>
      <c r="M33" s="189">
        <f t="shared" si="19"/>
        <v>240</v>
      </c>
      <c r="N33" s="189">
        <f t="shared" si="19"/>
        <v>48</v>
      </c>
      <c r="O33" s="189">
        <f t="shared" si="19"/>
        <v>0</v>
      </c>
      <c r="P33" s="189">
        <f t="shared" si="19"/>
        <v>0</v>
      </c>
      <c r="Q33" s="189">
        <f t="shared" si="19"/>
        <v>0</v>
      </c>
      <c r="R33" s="137"/>
      <c r="S33" s="138"/>
      <c r="T33" s="137"/>
      <c r="U33" s="208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</row>
    <row r="34" spans="1:121" s="7" customFormat="1" ht="9.9499999999999993" customHeight="1">
      <c r="A34" s="152" t="s">
        <v>102</v>
      </c>
      <c r="B34" s="153" t="s">
        <v>92</v>
      </c>
      <c r="C34" s="154" t="s">
        <v>298</v>
      </c>
      <c r="D34" s="102">
        <f t="shared" ref="D34:D42" si="20">E34+F34</f>
        <v>135</v>
      </c>
      <c r="E34" s="102">
        <f>F34/2</f>
        <v>45</v>
      </c>
      <c r="F34" s="102">
        <f>J34+K34+L34+M34+N34+O34+P34+Q34</f>
        <v>90</v>
      </c>
      <c r="G34" s="136" t="e">
        <f>#REF!-#REF!</f>
        <v>#REF!</v>
      </c>
      <c r="H34" s="102">
        <v>84</v>
      </c>
      <c r="I34" s="139"/>
      <c r="J34" s="132"/>
      <c r="K34" s="132">
        <v>32</v>
      </c>
      <c r="L34" s="132">
        <v>58</v>
      </c>
      <c r="M34" s="132"/>
      <c r="N34" s="132"/>
      <c r="O34" s="132"/>
      <c r="P34" s="140"/>
      <c r="Q34" s="102"/>
      <c r="R34" s="168"/>
      <c r="S34" s="137"/>
      <c r="T34" s="137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</row>
    <row r="35" spans="1:121" s="9" customFormat="1" ht="9.9499999999999993" customHeight="1">
      <c r="A35" s="158" t="s">
        <v>103</v>
      </c>
      <c r="B35" s="159" t="s">
        <v>88</v>
      </c>
      <c r="C35" s="212" t="s">
        <v>287</v>
      </c>
      <c r="D35" s="102">
        <f t="shared" si="20"/>
        <v>162</v>
      </c>
      <c r="E35" s="102">
        <f t="shared" ref="E35:E42" si="21">F35/2</f>
        <v>54</v>
      </c>
      <c r="F35" s="102">
        <f t="shared" ref="F35:F42" si="22">J35+K35+L35+M35+N35+O35+P35+Q35</f>
        <v>108</v>
      </c>
      <c r="G35" s="136" t="e">
        <f>#REF!-#REF!</f>
        <v>#REF!</v>
      </c>
      <c r="H35" s="169">
        <v>24</v>
      </c>
      <c r="I35" s="144"/>
      <c r="J35" s="132"/>
      <c r="K35" s="145"/>
      <c r="L35" s="132">
        <v>64</v>
      </c>
      <c r="M35" s="145">
        <v>44</v>
      </c>
      <c r="N35" s="132"/>
      <c r="O35" s="132"/>
      <c r="P35" s="140"/>
      <c r="Q35" s="102"/>
      <c r="R35" s="168"/>
      <c r="S35" s="137"/>
      <c r="T35" s="137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</row>
    <row r="36" spans="1:121" s="7" customFormat="1" ht="9.9499999999999993" customHeight="1">
      <c r="A36" s="152" t="s">
        <v>104</v>
      </c>
      <c r="B36" s="153" t="s">
        <v>89</v>
      </c>
      <c r="C36" s="154" t="s">
        <v>287</v>
      </c>
      <c r="D36" s="102">
        <f t="shared" si="20"/>
        <v>252</v>
      </c>
      <c r="E36" s="102">
        <f t="shared" si="21"/>
        <v>84</v>
      </c>
      <c r="F36" s="102">
        <f t="shared" si="22"/>
        <v>168</v>
      </c>
      <c r="G36" s="136" t="e">
        <f>#REF!-#REF!</f>
        <v>#REF!</v>
      </c>
      <c r="H36" s="102">
        <v>42</v>
      </c>
      <c r="I36" s="139"/>
      <c r="J36" s="132"/>
      <c r="K36" s="132"/>
      <c r="L36" s="132">
        <v>86</v>
      </c>
      <c r="M36" s="132">
        <v>82</v>
      </c>
      <c r="N36" s="132"/>
      <c r="O36" s="132"/>
      <c r="P36" s="140"/>
      <c r="Q36" s="102"/>
      <c r="R36" s="168"/>
      <c r="S36" s="137"/>
      <c r="T36" s="137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</row>
    <row r="37" spans="1:121" s="7" customFormat="1" ht="9.9499999999999993" customHeight="1">
      <c r="A37" s="152" t="s">
        <v>105</v>
      </c>
      <c r="B37" s="153" t="s">
        <v>90</v>
      </c>
      <c r="C37" s="154" t="s">
        <v>298</v>
      </c>
      <c r="D37" s="102">
        <f t="shared" si="20"/>
        <v>96</v>
      </c>
      <c r="E37" s="102">
        <f t="shared" si="21"/>
        <v>32</v>
      </c>
      <c r="F37" s="102">
        <f t="shared" si="22"/>
        <v>64</v>
      </c>
      <c r="G37" s="136" t="e">
        <f>#REF!-#REF!</f>
        <v>#REF!</v>
      </c>
      <c r="H37" s="102">
        <v>28</v>
      </c>
      <c r="I37" s="139"/>
      <c r="J37" s="132"/>
      <c r="K37" s="132">
        <v>32</v>
      </c>
      <c r="L37" s="132">
        <v>32</v>
      </c>
      <c r="M37" s="132"/>
      <c r="N37" s="132"/>
      <c r="O37" s="132"/>
      <c r="P37" s="140"/>
      <c r="Q37" s="102"/>
      <c r="R37" s="168"/>
      <c r="S37" s="137"/>
      <c r="T37" s="137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</row>
    <row r="38" spans="1:121" s="6" customFormat="1" ht="9.9499999999999993" customHeight="1">
      <c r="A38" s="152" t="s">
        <v>106</v>
      </c>
      <c r="B38" s="153" t="s">
        <v>91</v>
      </c>
      <c r="C38" s="154" t="s">
        <v>265</v>
      </c>
      <c r="D38" s="102">
        <f t="shared" si="20"/>
        <v>48</v>
      </c>
      <c r="E38" s="102">
        <f t="shared" si="21"/>
        <v>16</v>
      </c>
      <c r="F38" s="102">
        <f t="shared" si="22"/>
        <v>32</v>
      </c>
      <c r="G38" s="136" t="e">
        <f>#REF!-#REF!</f>
        <v>#REF!</v>
      </c>
      <c r="H38" s="102">
        <v>10</v>
      </c>
      <c r="I38" s="102"/>
      <c r="J38" s="132"/>
      <c r="K38" s="132">
        <v>32</v>
      </c>
      <c r="L38" s="132"/>
      <c r="M38" s="132"/>
      <c r="N38" s="132"/>
      <c r="O38" s="132"/>
      <c r="P38" s="140"/>
      <c r="Q38" s="102"/>
      <c r="R38" s="168"/>
      <c r="S38" s="137"/>
      <c r="T38" s="137"/>
    </row>
    <row r="39" spans="1:121" s="6" customFormat="1" ht="9.9499999999999993" customHeight="1">
      <c r="A39" s="158" t="s">
        <v>107</v>
      </c>
      <c r="B39" s="153" t="s">
        <v>205</v>
      </c>
      <c r="C39" s="154" t="s">
        <v>265</v>
      </c>
      <c r="D39" s="102">
        <f t="shared" si="20"/>
        <v>72</v>
      </c>
      <c r="E39" s="102">
        <f t="shared" si="21"/>
        <v>24</v>
      </c>
      <c r="F39" s="102">
        <f t="shared" si="22"/>
        <v>48</v>
      </c>
      <c r="G39" s="136" t="e">
        <f>#REF!-#REF!</f>
        <v>#REF!</v>
      </c>
      <c r="H39" s="102">
        <v>10</v>
      </c>
      <c r="I39" s="102"/>
      <c r="J39" s="132"/>
      <c r="K39" s="132"/>
      <c r="L39" s="132"/>
      <c r="M39" s="132"/>
      <c r="N39" s="132">
        <v>48</v>
      </c>
      <c r="O39" s="132"/>
      <c r="P39" s="140"/>
      <c r="Q39" s="102"/>
      <c r="R39" s="168"/>
      <c r="S39" s="137"/>
      <c r="T39" s="137"/>
    </row>
    <row r="40" spans="1:121" s="6" customFormat="1" ht="9.9499999999999993" customHeight="1">
      <c r="A40" s="158" t="s">
        <v>108</v>
      </c>
      <c r="B40" s="153" t="s">
        <v>94</v>
      </c>
      <c r="C40" s="154" t="s">
        <v>265</v>
      </c>
      <c r="D40" s="102">
        <f t="shared" si="20"/>
        <v>69</v>
      </c>
      <c r="E40" s="102">
        <f t="shared" si="21"/>
        <v>23</v>
      </c>
      <c r="F40" s="102">
        <f t="shared" si="22"/>
        <v>46</v>
      </c>
      <c r="G40" s="136" t="e">
        <f>#REF!-#REF!</f>
        <v>#REF!</v>
      </c>
      <c r="H40" s="102">
        <v>10</v>
      </c>
      <c r="I40" s="102"/>
      <c r="J40" s="132"/>
      <c r="K40" s="132"/>
      <c r="L40" s="132"/>
      <c r="M40" s="132">
        <v>46</v>
      </c>
      <c r="N40" s="132"/>
      <c r="O40" s="132"/>
      <c r="P40" s="140"/>
      <c r="Q40" s="102"/>
      <c r="R40" s="168"/>
      <c r="S40" s="137"/>
      <c r="T40" s="137"/>
    </row>
    <row r="41" spans="1:121" s="6" customFormat="1" ht="9.9499999999999993" customHeight="1">
      <c r="A41" s="158" t="s">
        <v>109</v>
      </c>
      <c r="B41" s="153" t="s">
        <v>93</v>
      </c>
      <c r="C41" s="154" t="s">
        <v>265</v>
      </c>
      <c r="D41" s="102">
        <f t="shared" si="20"/>
        <v>102</v>
      </c>
      <c r="E41" s="102">
        <f t="shared" si="21"/>
        <v>34</v>
      </c>
      <c r="F41" s="102">
        <f t="shared" si="22"/>
        <v>68</v>
      </c>
      <c r="G41" s="136" t="e">
        <f>#REF!-#REF!</f>
        <v>#REF!</v>
      </c>
      <c r="H41" s="102">
        <v>20</v>
      </c>
      <c r="I41" s="102"/>
      <c r="J41" s="132"/>
      <c r="K41" s="132"/>
      <c r="L41" s="132"/>
      <c r="M41" s="132">
        <v>68</v>
      </c>
      <c r="N41" s="132"/>
      <c r="O41" s="132"/>
      <c r="P41" s="140"/>
      <c r="Q41" s="102"/>
      <c r="R41" s="168"/>
      <c r="S41" s="137"/>
      <c r="T41" s="137"/>
    </row>
    <row r="42" spans="1:121" s="6" customFormat="1" ht="9.9499999999999993" customHeight="1">
      <c r="A42" s="158" t="s">
        <v>110</v>
      </c>
      <c r="B42" s="153" t="s">
        <v>315</v>
      </c>
      <c r="C42" s="154" t="s">
        <v>320</v>
      </c>
      <c r="D42" s="102">
        <f t="shared" si="20"/>
        <v>57</v>
      </c>
      <c r="E42" s="102">
        <f t="shared" si="21"/>
        <v>19</v>
      </c>
      <c r="F42" s="102">
        <f t="shared" si="22"/>
        <v>38</v>
      </c>
      <c r="G42" s="136"/>
      <c r="H42" s="102">
        <v>10</v>
      </c>
      <c r="I42" s="102"/>
      <c r="J42" s="132">
        <v>38</v>
      </c>
      <c r="K42" s="132"/>
      <c r="L42" s="132"/>
      <c r="M42" s="132"/>
      <c r="N42" s="132"/>
      <c r="O42" s="132"/>
      <c r="P42" s="132"/>
      <c r="Q42" s="102"/>
      <c r="R42" s="168"/>
      <c r="S42" s="137"/>
      <c r="T42" s="137"/>
    </row>
    <row r="43" spans="1:121" s="6" customFormat="1" ht="9.9499999999999993" customHeight="1">
      <c r="A43" s="190" t="s">
        <v>111</v>
      </c>
      <c r="B43" s="191" t="s">
        <v>112</v>
      </c>
      <c r="C43" s="184" t="s">
        <v>322</v>
      </c>
      <c r="D43" s="206">
        <f t="shared" ref="D43:Q43" si="23">D44+D48+D52+D56+D60+D65</f>
        <v>3591</v>
      </c>
      <c r="E43" s="206">
        <f t="shared" si="23"/>
        <v>909</v>
      </c>
      <c r="F43" s="206">
        <f t="shared" si="23"/>
        <v>2682</v>
      </c>
      <c r="G43" s="206" t="e">
        <f t="shared" si="23"/>
        <v>#REF!</v>
      </c>
      <c r="H43" s="206">
        <f t="shared" si="23"/>
        <v>568</v>
      </c>
      <c r="I43" s="206">
        <v>50</v>
      </c>
      <c r="J43" s="206">
        <f t="shared" si="23"/>
        <v>0</v>
      </c>
      <c r="K43" s="206">
        <f t="shared" si="23"/>
        <v>0</v>
      </c>
      <c r="L43" s="206">
        <f t="shared" si="23"/>
        <v>128</v>
      </c>
      <c r="M43" s="206">
        <f t="shared" si="23"/>
        <v>478</v>
      </c>
      <c r="N43" s="206">
        <f t="shared" si="23"/>
        <v>408</v>
      </c>
      <c r="O43" s="206">
        <f t="shared" si="23"/>
        <v>716</v>
      </c>
      <c r="P43" s="206">
        <f t="shared" si="23"/>
        <v>540</v>
      </c>
      <c r="Q43" s="206">
        <f t="shared" si="23"/>
        <v>412</v>
      </c>
      <c r="R43" s="137"/>
      <c r="S43" s="146"/>
      <c r="T43" s="137"/>
    </row>
    <row r="44" spans="1:121" s="137" customFormat="1" ht="11.25" customHeight="1">
      <c r="A44" s="202" t="s">
        <v>113</v>
      </c>
      <c r="B44" s="203" t="s">
        <v>306</v>
      </c>
      <c r="C44" s="215" t="s">
        <v>293</v>
      </c>
      <c r="D44" s="204">
        <f t="shared" ref="D44:P44" si="24">D45+D46+D47</f>
        <v>1295</v>
      </c>
      <c r="E44" s="204">
        <f t="shared" si="24"/>
        <v>343</v>
      </c>
      <c r="F44" s="204">
        <f t="shared" si="24"/>
        <v>952</v>
      </c>
      <c r="G44" s="204" t="e">
        <f t="shared" si="24"/>
        <v>#REF!</v>
      </c>
      <c r="H44" s="204">
        <f t="shared" si="24"/>
        <v>208</v>
      </c>
      <c r="I44" s="204">
        <f t="shared" si="24"/>
        <v>20</v>
      </c>
      <c r="J44" s="204">
        <f t="shared" si="24"/>
        <v>0</v>
      </c>
      <c r="K44" s="204">
        <f t="shared" si="24"/>
        <v>0</v>
      </c>
      <c r="L44" s="204">
        <f t="shared" si="24"/>
        <v>0</v>
      </c>
      <c r="M44" s="204">
        <f t="shared" si="24"/>
        <v>118</v>
      </c>
      <c r="N44" s="204">
        <f t="shared" si="24"/>
        <v>316</v>
      </c>
      <c r="O44" s="204">
        <f t="shared" si="24"/>
        <v>518</v>
      </c>
      <c r="P44" s="204">
        <f t="shared" si="24"/>
        <v>0</v>
      </c>
      <c r="Q44" s="204">
        <f>SUM(Q45:Q46)</f>
        <v>0</v>
      </c>
    </row>
    <row r="45" spans="1:121" s="6" customFormat="1" ht="22.5" customHeight="1">
      <c r="A45" s="152" t="s">
        <v>177</v>
      </c>
      <c r="B45" s="153" t="s">
        <v>307</v>
      </c>
      <c r="C45" s="154" t="s">
        <v>321</v>
      </c>
      <c r="D45" s="102">
        <f t="shared" ref="D45:D47" si="25">E45+F45</f>
        <v>1029</v>
      </c>
      <c r="E45" s="102">
        <f>F45/2</f>
        <v>343</v>
      </c>
      <c r="F45" s="102">
        <f>J45+K45+L45+M45+N45+O45+P45+Q45</f>
        <v>686</v>
      </c>
      <c r="G45" s="136" t="e">
        <f>#REF!-#REF!</f>
        <v>#REF!</v>
      </c>
      <c r="H45" s="102">
        <v>208</v>
      </c>
      <c r="I45" s="235">
        <v>20</v>
      </c>
      <c r="J45" s="102"/>
      <c r="K45" s="102"/>
      <c r="L45" s="102"/>
      <c r="M45" s="102">
        <v>118</v>
      </c>
      <c r="N45" s="102">
        <v>244</v>
      </c>
      <c r="O45" s="102">
        <v>324</v>
      </c>
      <c r="P45" s="102"/>
      <c r="Q45" s="102"/>
      <c r="R45" s="170"/>
      <c r="S45" s="137"/>
      <c r="T45" s="137"/>
    </row>
    <row r="46" spans="1:121" s="6" customFormat="1">
      <c r="A46" s="152" t="s">
        <v>179</v>
      </c>
      <c r="B46" s="153" t="s">
        <v>116</v>
      </c>
      <c r="C46" s="154" t="s">
        <v>265</v>
      </c>
      <c r="D46" s="102">
        <f t="shared" si="25"/>
        <v>72</v>
      </c>
      <c r="E46" s="102"/>
      <c r="F46" s="102">
        <f t="shared" ref="F46:F47" si="26">J46+K46+L46+M46+N46+O46+P46+Q46</f>
        <v>72</v>
      </c>
      <c r="G46" s="136" t="e">
        <f>#REF!-#REF!</f>
        <v>#REF!</v>
      </c>
      <c r="H46" s="102"/>
      <c r="I46" s="211"/>
      <c r="J46" s="102"/>
      <c r="K46" s="102"/>
      <c r="L46" s="102"/>
      <c r="M46" s="102"/>
      <c r="N46" s="102">
        <v>72</v>
      </c>
      <c r="O46" s="102"/>
      <c r="P46" s="102"/>
      <c r="Q46" s="102"/>
      <c r="R46" s="137"/>
      <c r="S46" s="137"/>
      <c r="T46" s="137"/>
    </row>
    <row r="47" spans="1:121" s="6" customFormat="1">
      <c r="A47" s="152" t="s">
        <v>180</v>
      </c>
      <c r="B47" s="153" t="s">
        <v>273</v>
      </c>
      <c r="C47" s="154" t="s">
        <v>265</v>
      </c>
      <c r="D47" s="102">
        <f t="shared" si="25"/>
        <v>194</v>
      </c>
      <c r="E47" s="102"/>
      <c r="F47" s="102">
        <f t="shared" si="26"/>
        <v>194</v>
      </c>
      <c r="G47" s="136"/>
      <c r="H47" s="102"/>
      <c r="I47" s="211"/>
      <c r="J47" s="102"/>
      <c r="K47" s="102"/>
      <c r="L47" s="102"/>
      <c r="M47" s="102"/>
      <c r="N47" s="102"/>
      <c r="O47" s="102">
        <v>194</v>
      </c>
      <c r="P47" s="102"/>
      <c r="Q47" s="102"/>
      <c r="R47" s="137"/>
      <c r="S47" s="137"/>
      <c r="T47" s="137"/>
    </row>
    <row r="48" spans="1:121" s="137" customFormat="1" ht="9.9499999999999993" customHeight="1">
      <c r="A48" s="202" t="s">
        <v>114</v>
      </c>
      <c r="B48" s="203" t="s">
        <v>212</v>
      </c>
      <c r="C48" s="214" t="s">
        <v>293</v>
      </c>
      <c r="D48" s="204">
        <f t="shared" ref="D48:Q48" si="27">SUM(D49:D51)</f>
        <v>378</v>
      </c>
      <c r="E48" s="204">
        <f t="shared" si="27"/>
        <v>90</v>
      </c>
      <c r="F48" s="204">
        <f t="shared" si="27"/>
        <v>288</v>
      </c>
      <c r="G48" s="204" t="e">
        <f t="shared" si="27"/>
        <v>#REF!</v>
      </c>
      <c r="H48" s="204">
        <f t="shared" si="27"/>
        <v>64</v>
      </c>
      <c r="I48" s="204">
        <f t="shared" si="27"/>
        <v>10</v>
      </c>
      <c r="J48" s="204">
        <f t="shared" si="27"/>
        <v>0</v>
      </c>
      <c r="K48" s="204">
        <f t="shared" si="27"/>
        <v>0</v>
      </c>
      <c r="L48" s="204">
        <f t="shared" si="27"/>
        <v>0</v>
      </c>
      <c r="M48" s="204">
        <f t="shared" si="27"/>
        <v>0</v>
      </c>
      <c r="N48" s="204">
        <f t="shared" si="27"/>
        <v>0</v>
      </c>
      <c r="O48" s="204">
        <f t="shared" si="27"/>
        <v>0</v>
      </c>
      <c r="P48" s="204">
        <f t="shared" si="27"/>
        <v>288</v>
      </c>
      <c r="Q48" s="204">
        <f t="shared" si="27"/>
        <v>0</v>
      </c>
    </row>
    <row r="49" spans="1:20" s="6" customFormat="1" ht="9.75" customHeight="1">
      <c r="A49" s="152" t="s">
        <v>181</v>
      </c>
      <c r="B49" s="153" t="s">
        <v>308</v>
      </c>
      <c r="C49" s="154" t="s">
        <v>269</v>
      </c>
      <c r="D49" s="102">
        <f>E49+F49</f>
        <v>270</v>
      </c>
      <c r="E49" s="102">
        <f>F49/2</f>
        <v>90</v>
      </c>
      <c r="F49" s="102">
        <f>J49+K49+L49+M49+N49+O49+P49+Q49</f>
        <v>180</v>
      </c>
      <c r="G49" s="136" t="e">
        <f>#REF!-#REF!</f>
        <v>#REF!</v>
      </c>
      <c r="H49" s="102">
        <v>64</v>
      </c>
      <c r="I49" s="235">
        <v>10</v>
      </c>
      <c r="J49" s="102"/>
      <c r="K49" s="102"/>
      <c r="L49" s="102"/>
      <c r="M49" s="102"/>
      <c r="N49" s="102"/>
      <c r="O49" s="102"/>
      <c r="P49" s="102">
        <v>180</v>
      </c>
      <c r="Q49" s="102"/>
      <c r="R49" s="168"/>
      <c r="S49" s="137"/>
      <c r="T49" s="137"/>
    </row>
    <row r="50" spans="1:20" s="6" customFormat="1" ht="9.75" customHeight="1">
      <c r="A50" s="152" t="s">
        <v>182</v>
      </c>
      <c r="B50" s="153" t="s">
        <v>116</v>
      </c>
      <c r="C50" s="154" t="s">
        <v>265</v>
      </c>
      <c r="D50" s="102">
        <v>36</v>
      </c>
      <c r="E50" s="102"/>
      <c r="F50" s="102">
        <f t="shared" ref="F50:F51" si="28">J50+K50+L50+M50+N50+O50+P50+Q50</f>
        <v>36</v>
      </c>
      <c r="G50" s="136"/>
      <c r="H50" s="102"/>
      <c r="I50" s="235"/>
      <c r="J50" s="102"/>
      <c r="K50" s="102"/>
      <c r="L50" s="102"/>
      <c r="M50" s="102"/>
      <c r="N50" s="102"/>
      <c r="O50" s="102"/>
      <c r="P50" s="102">
        <v>36</v>
      </c>
      <c r="Q50" s="102"/>
      <c r="R50" s="168"/>
      <c r="S50" s="137"/>
      <c r="T50" s="137"/>
    </row>
    <row r="51" spans="1:20" s="6" customFormat="1" ht="9.9499999999999993" customHeight="1">
      <c r="A51" s="152" t="s">
        <v>183</v>
      </c>
      <c r="B51" s="153" t="s">
        <v>273</v>
      </c>
      <c r="C51" s="154" t="s">
        <v>265</v>
      </c>
      <c r="D51" s="102">
        <f>E51+F51</f>
        <v>72</v>
      </c>
      <c r="E51" s="102"/>
      <c r="F51" s="102">
        <f t="shared" si="28"/>
        <v>72</v>
      </c>
      <c r="G51" s="136" t="e">
        <f>#REF!-#REF!</f>
        <v>#REF!</v>
      </c>
      <c r="H51" s="102"/>
      <c r="I51" s="211"/>
      <c r="J51" s="102"/>
      <c r="K51" s="102"/>
      <c r="L51" s="102"/>
      <c r="M51" s="102"/>
      <c r="N51" s="102"/>
      <c r="O51" s="102"/>
      <c r="P51" s="102">
        <v>72</v>
      </c>
      <c r="Q51" s="102"/>
      <c r="R51" s="137"/>
      <c r="S51" s="137"/>
      <c r="T51" s="233"/>
    </row>
    <row r="52" spans="1:20" s="137" customFormat="1" ht="25.15" customHeight="1">
      <c r="A52" s="203" t="s">
        <v>115</v>
      </c>
      <c r="B52" s="203" t="s">
        <v>309</v>
      </c>
      <c r="C52" s="214" t="s">
        <v>293</v>
      </c>
      <c r="D52" s="204">
        <f t="shared" ref="D52:Q52" si="29">SUM(D53:D55)</f>
        <v>564</v>
      </c>
      <c r="E52" s="204">
        <f t="shared" si="29"/>
        <v>152</v>
      </c>
      <c r="F52" s="204">
        <f t="shared" si="29"/>
        <v>412</v>
      </c>
      <c r="G52" s="204" t="e">
        <f t="shared" si="29"/>
        <v>#REF!</v>
      </c>
      <c r="H52" s="204">
        <f t="shared" si="29"/>
        <v>174</v>
      </c>
      <c r="I52" s="204">
        <f t="shared" si="29"/>
        <v>0</v>
      </c>
      <c r="J52" s="204">
        <f t="shared" si="29"/>
        <v>0</v>
      </c>
      <c r="K52" s="204">
        <f t="shared" si="29"/>
        <v>0</v>
      </c>
      <c r="L52" s="204">
        <f t="shared" si="29"/>
        <v>0</v>
      </c>
      <c r="M52" s="204">
        <f t="shared" si="29"/>
        <v>0</v>
      </c>
      <c r="N52" s="204">
        <f t="shared" si="29"/>
        <v>0</v>
      </c>
      <c r="O52" s="204">
        <f t="shared" si="29"/>
        <v>0</v>
      </c>
      <c r="P52" s="204">
        <f t="shared" si="29"/>
        <v>0</v>
      </c>
      <c r="Q52" s="204">
        <f t="shared" si="29"/>
        <v>412</v>
      </c>
      <c r="T52" s="234"/>
    </row>
    <row r="53" spans="1:20" s="6" customFormat="1" ht="33.75">
      <c r="A53" s="152" t="s">
        <v>260</v>
      </c>
      <c r="B53" s="153" t="s">
        <v>310</v>
      </c>
      <c r="C53" s="154" t="s">
        <v>269</v>
      </c>
      <c r="D53" s="102">
        <f t="shared" ref="D53" si="30">E53+F53</f>
        <v>456</v>
      </c>
      <c r="E53" s="102">
        <f>F53/2</f>
        <v>152</v>
      </c>
      <c r="F53" s="102">
        <f>J53+K53+L53+M53+N53+O53+P53+Q53</f>
        <v>304</v>
      </c>
      <c r="G53" s="102"/>
      <c r="H53" s="102">
        <v>174</v>
      </c>
      <c r="I53" s="139" t="s">
        <v>261</v>
      </c>
      <c r="J53" s="102"/>
      <c r="K53" s="102"/>
      <c r="L53" s="102"/>
      <c r="M53" s="102"/>
      <c r="N53" s="102"/>
      <c r="O53" s="102"/>
      <c r="P53" s="102"/>
      <c r="Q53" s="102">
        <v>304</v>
      </c>
      <c r="R53" s="137"/>
      <c r="S53" s="137"/>
      <c r="T53" s="233"/>
    </row>
    <row r="54" spans="1:20" s="6" customFormat="1">
      <c r="A54" s="153" t="s">
        <v>193</v>
      </c>
      <c r="B54" s="153" t="s">
        <v>116</v>
      </c>
      <c r="C54" s="154" t="s">
        <v>265</v>
      </c>
      <c r="D54" s="102">
        <f>E54+F54</f>
        <v>36</v>
      </c>
      <c r="E54" s="102"/>
      <c r="F54" s="102">
        <f t="shared" ref="F54:F55" si="31">J54+K54+L54+M54+N54+O54+P54+Q54</f>
        <v>36</v>
      </c>
      <c r="G54" s="136" t="e">
        <f>#REF!-#REF!</f>
        <v>#REF!</v>
      </c>
      <c r="H54" s="102"/>
      <c r="I54" s="139"/>
      <c r="J54" s="102"/>
      <c r="K54" s="102"/>
      <c r="L54" s="102"/>
      <c r="M54" s="102"/>
      <c r="N54" s="102"/>
      <c r="O54" s="102"/>
      <c r="P54" s="102"/>
      <c r="Q54" s="102">
        <v>36</v>
      </c>
      <c r="R54" s="137"/>
      <c r="S54" s="137"/>
      <c r="T54" s="137"/>
    </row>
    <row r="55" spans="1:20" s="6" customFormat="1">
      <c r="A55" s="152" t="s">
        <v>276</v>
      </c>
      <c r="B55" s="153" t="s">
        <v>273</v>
      </c>
      <c r="C55" s="154" t="s">
        <v>265</v>
      </c>
      <c r="D55" s="102">
        <f>E55+F55</f>
        <v>72</v>
      </c>
      <c r="E55" s="102"/>
      <c r="F55" s="102">
        <f t="shared" si="31"/>
        <v>72</v>
      </c>
      <c r="G55" s="136" t="e">
        <f>#REF!-#REF!</f>
        <v>#REF!</v>
      </c>
      <c r="H55" s="102"/>
      <c r="I55" s="139"/>
      <c r="J55" s="102"/>
      <c r="K55" s="102"/>
      <c r="L55" s="102"/>
      <c r="M55" s="102"/>
      <c r="N55" s="102"/>
      <c r="O55" s="102"/>
      <c r="P55" s="102"/>
      <c r="Q55" s="102">
        <v>72</v>
      </c>
      <c r="R55" s="137"/>
      <c r="S55" s="137"/>
      <c r="T55" s="137"/>
    </row>
    <row r="56" spans="1:20" s="6" customFormat="1" ht="22.5">
      <c r="A56" s="203" t="s">
        <v>118</v>
      </c>
      <c r="B56" s="232" t="s">
        <v>311</v>
      </c>
      <c r="C56" s="214" t="s">
        <v>293</v>
      </c>
      <c r="D56" s="236">
        <f>D57+D58+D59</f>
        <v>453</v>
      </c>
      <c r="E56" s="216">
        <f>E57+E58</f>
        <v>103</v>
      </c>
      <c r="F56" s="236">
        <f>F57+F58+F59</f>
        <v>350</v>
      </c>
      <c r="G56" s="216">
        <f t="shared" ref="G56:Q56" si="32">G57+G58</f>
        <v>0</v>
      </c>
      <c r="H56" s="216">
        <f t="shared" si="32"/>
        <v>82</v>
      </c>
      <c r="I56" s="216">
        <f t="shared" si="32"/>
        <v>0</v>
      </c>
      <c r="J56" s="216">
        <f t="shared" si="32"/>
        <v>0</v>
      </c>
      <c r="K56" s="216">
        <f t="shared" si="32"/>
        <v>0</v>
      </c>
      <c r="L56" s="216">
        <f t="shared" si="32"/>
        <v>0</v>
      </c>
      <c r="M56" s="216">
        <f t="shared" si="32"/>
        <v>0</v>
      </c>
      <c r="N56" s="216">
        <f t="shared" si="32"/>
        <v>0</v>
      </c>
      <c r="O56" s="216">
        <f t="shared" si="32"/>
        <v>98</v>
      </c>
      <c r="P56" s="216">
        <f>P57+P58+P59</f>
        <v>252</v>
      </c>
      <c r="Q56" s="216">
        <f t="shared" si="32"/>
        <v>0</v>
      </c>
      <c r="R56" s="137"/>
      <c r="S56" s="137"/>
      <c r="T56" s="137"/>
    </row>
    <row r="57" spans="1:20" s="6" customFormat="1" ht="22.5">
      <c r="A57" s="152" t="s">
        <v>297</v>
      </c>
      <c r="B57" s="153" t="s">
        <v>312</v>
      </c>
      <c r="C57" s="154" t="s">
        <v>287</v>
      </c>
      <c r="D57" s="102">
        <f t="shared" ref="D57" si="33">E57+F57</f>
        <v>309</v>
      </c>
      <c r="E57" s="102">
        <f t="shared" ref="E57" si="34">F57/2</f>
        <v>103</v>
      </c>
      <c r="F57" s="102">
        <v>206</v>
      </c>
      <c r="G57" s="136"/>
      <c r="H57" s="102">
        <v>82</v>
      </c>
      <c r="I57" s="139"/>
      <c r="J57" s="102"/>
      <c r="K57" s="102"/>
      <c r="L57" s="102"/>
      <c r="M57" s="102"/>
      <c r="N57" s="102"/>
      <c r="O57" s="102">
        <v>98</v>
      </c>
      <c r="P57" s="102">
        <v>108</v>
      </c>
      <c r="Q57" s="102"/>
      <c r="R57" s="137"/>
      <c r="S57" s="137"/>
      <c r="T57" s="137"/>
    </row>
    <row r="58" spans="1:20" s="6" customFormat="1">
      <c r="A58" s="153" t="s">
        <v>194</v>
      </c>
      <c r="B58" s="153" t="s">
        <v>116</v>
      </c>
      <c r="C58" s="154" t="s">
        <v>265</v>
      </c>
      <c r="D58" s="102">
        <v>36</v>
      </c>
      <c r="E58" s="102"/>
      <c r="F58" s="102">
        <f t="shared" ref="F58:F59" si="35">J58+K58+L58+M58+N58+O58+P58+Q58</f>
        <v>36</v>
      </c>
      <c r="G58" s="136"/>
      <c r="H58" s="102"/>
      <c r="I58" s="139"/>
      <c r="J58" s="102"/>
      <c r="K58" s="102"/>
      <c r="L58" s="102"/>
      <c r="M58" s="102"/>
      <c r="N58" s="102"/>
      <c r="O58" s="102"/>
      <c r="P58" s="102">
        <v>36</v>
      </c>
      <c r="Q58" s="102"/>
      <c r="R58" s="137"/>
      <c r="S58" s="137"/>
      <c r="T58" s="137"/>
    </row>
    <row r="59" spans="1:20" s="6" customFormat="1">
      <c r="A59" s="153" t="s">
        <v>316</v>
      </c>
      <c r="B59" s="153" t="s">
        <v>273</v>
      </c>
      <c r="C59" s="154" t="s">
        <v>265</v>
      </c>
      <c r="D59" s="102">
        <v>108</v>
      </c>
      <c r="E59" s="102"/>
      <c r="F59" s="102">
        <f t="shared" si="35"/>
        <v>108</v>
      </c>
      <c r="G59" s="136"/>
      <c r="H59" s="102"/>
      <c r="I59" s="139"/>
      <c r="J59" s="102"/>
      <c r="K59" s="102"/>
      <c r="L59" s="102"/>
      <c r="M59" s="102"/>
      <c r="N59" s="102"/>
      <c r="O59" s="102"/>
      <c r="P59" s="102">
        <v>108</v>
      </c>
      <c r="Q59" s="102"/>
      <c r="R59" s="137"/>
      <c r="S59" s="137"/>
      <c r="T59" s="137"/>
    </row>
    <row r="60" spans="1:20" s="6" customFormat="1" ht="22.5">
      <c r="A60" s="203" t="s">
        <v>259</v>
      </c>
      <c r="B60" s="203" t="s">
        <v>274</v>
      </c>
      <c r="C60" s="214" t="s">
        <v>293</v>
      </c>
      <c r="D60" s="216">
        <f>SUM(D61:D64)</f>
        <v>642</v>
      </c>
      <c r="E60" s="216">
        <f t="shared" ref="E60:Q60" si="36">SUM(E61:E64)</f>
        <v>154</v>
      </c>
      <c r="F60" s="216">
        <f t="shared" si="36"/>
        <v>488</v>
      </c>
      <c r="G60" s="216">
        <f t="shared" si="36"/>
        <v>0</v>
      </c>
      <c r="H60" s="216">
        <f t="shared" si="36"/>
        <v>0</v>
      </c>
      <c r="I60" s="216">
        <f t="shared" si="36"/>
        <v>0</v>
      </c>
      <c r="J60" s="216">
        <f t="shared" si="36"/>
        <v>0</v>
      </c>
      <c r="K60" s="216">
        <f t="shared" si="36"/>
        <v>0</v>
      </c>
      <c r="L60" s="216">
        <f t="shared" si="36"/>
        <v>128</v>
      </c>
      <c r="M60" s="216">
        <f t="shared" si="36"/>
        <v>360</v>
      </c>
      <c r="N60" s="216">
        <f t="shared" si="36"/>
        <v>0</v>
      </c>
      <c r="O60" s="216">
        <f t="shared" si="36"/>
        <v>0</v>
      </c>
      <c r="P60" s="216">
        <f t="shared" si="36"/>
        <v>0</v>
      </c>
      <c r="Q60" s="216">
        <f t="shared" si="36"/>
        <v>0</v>
      </c>
      <c r="R60" s="137"/>
      <c r="S60" s="137"/>
      <c r="T60" s="137"/>
    </row>
    <row r="61" spans="1:20" s="6" customFormat="1">
      <c r="A61" s="152" t="s">
        <v>294</v>
      </c>
      <c r="B61" s="156" t="s">
        <v>275</v>
      </c>
      <c r="C61" s="154" t="s">
        <v>287</v>
      </c>
      <c r="D61" s="102">
        <f t="shared" ref="D61" si="37">E61+F61</f>
        <v>462</v>
      </c>
      <c r="E61" s="102">
        <f>F61/2</f>
        <v>154</v>
      </c>
      <c r="F61" s="102">
        <v>308</v>
      </c>
      <c r="G61" s="136"/>
      <c r="H61" s="102"/>
      <c r="I61" s="139"/>
      <c r="J61" s="102"/>
      <c r="K61" s="102"/>
      <c r="L61" s="102">
        <v>128</v>
      </c>
      <c r="M61" s="102">
        <v>180</v>
      </c>
      <c r="N61" s="102"/>
      <c r="O61" s="102"/>
      <c r="P61" s="102"/>
      <c r="Q61" s="102"/>
      <c r="R61" s="137"/>
      <c r="S61" s="137"/>
      <c r="T61" s="137"/>
    </row>
    <row r="62" spans="1:20" s="6" customFormat="1" hidden="1">
      <c r="A62" s="152"/>
      <c r="B62" s="7"/>
      <c r="C62" s="154"/>
      <c r="D62" s="102"/>
      <c r="E62" s="102"/>
      <c r="F62" s="102">
        <f t="shared" ref="F62:F64" si="38">J62+K62+L62+M62+N62+O62+P62+Q62</f>
        <v>0</v>
      </c>
      <c r="G62" s="136"/>
      <c r="H62" s="102"/>
      <c r="I62" s="139"/>
      <c r="J62" s="102"/>
      <c r="K62" s="102"/>
      <c r="L62" s="102"/>
      <c r="M62" s="102"/>
      <c r="N62" s="102"/>
      <c r="O62" s="102"/>
      <c r="P62" s="102"/>
      <c r="Q62" s="102"/>
      <c r="R62" s="137"/>
      <c r="S62" s="137"/>
      <c r="T62" s="137"/>
    </row>
    <row r="63" spans="1:20" s="6" customFormat="1">
      <c r="A63" s="153" t="s">
        <v>292</v>
      </c>
      <c r="B63" s="153" t="s">
        <v>116</v>
      </c>
      <c r="C63" s="154" t="s">
        <v>265</v>
      </c>
      <c r="D63" s="102">
        <v>72</v>
      </c>
      <c r="E63" s="102"/>
      <c r="F63" s="102">
        <f t="shared" si="38"/>
        <v>72</v>
      </c>
      <c r="G63" s="136"/>
      <c r="H63" s="102"/>
      <c r="I63" s="139"/>
      <c r="J63" s="102"/>
      <c r="K63" s="102"/>
      <c r="L63" s="102"/>
      <c r="M63" s="102">
        <v>72</v>
      </c>
      <c r="N63" s="102"/>
      <c r="O63" s="102"/>
      <c r="P63" s="102"/>
      <c r="Q63" s="102"/>
      <c r="R63" s="137"/>
      <c r="S63" s="137"/>
      <c r="T63" s="137"/>
    </row>
    <row r="64" spans="1:20" s="6" customFormat="1">
      <c r="A64" s="152" t="s">
        <v>296</v>
      </c>
      <c r="B64" s="153" t="s">
        <v>273</v>
      </c>
      <c r="C64" s="154" t="s">
        <v>265</v>
      </c>
      <c r="D64" s="102">
        <v>108</v>
      </c>
      <c r="E64" s="102"/>
      <c r="F64" s="102">
        <f t="shared" si="38"/>
        <v>108</v>
      </c>
      <c r="G64" s="136"/>
      <c r="H64" s="102"/>
      <c r="I64" s="139"/>
      <c r="J64" s="102"/>
      <c r="K64" s="102"/>
      <c r="L64" s="102"/>
      <c r="M64" s="102">
        <v>108</v>
      </c>
      <c r="N64" s="102"/>
      <c r="O64" s="102"/>
      <c r="P64" s="102"/>
      <c r="Q64" s="102"/>
      <c r="R64" s="137"/>
      <c r="S64" s="137"/>
      <c r="T64" s="137"/>
    </row>
    <row r="65" spans="1:21" s="137" customFormat="1" ht="31.9" customHeight="1">
      <c r="A65" s="203" t="s">
        <v>313</v>
      </c>
      <c r="B65" s="203" t="s">
        <v>305</v>
      </c>
      <c r="C65" s="214" t="s">
        <v>293</v>
      </c>
      <c r="D65" s="204">
        <f t="shared" ref="D65:Q65" si="39">SUM(D66:D68)</f>
        <v>259</v>
      </c>
      <c r="E65" s="204">
        <f t="shared" si="39"/>
        <v>67</v>
      </c>
      <c r="F65" s="204">
        <f t="shared" si="39"/>
        <v>192</v>
      </c>
      <c r="G65" s="204">
        <f t="shared" si="39"/>
        <v>0</v>
      </c>
      <c r="H65" s="204">
        <f t="shared" si="39"/>
        <v>40</v>
      </c>
      <c r="I65" s="204">
        <f t="shared" si="39"/>
        <v>0</v>
      </c>
      <c r="J65" s="204">
        <f t="shared" si="39"/>
        <v>0</v>
      </c>
      <c r="K65" s="204">
        <f t="shared" si="39"/>
        <v>0</v>
      </c>
      <c r="L65" s="204">
        <f t="shared" si="39"/>
        <v>0</v>
      </c>
      <c r="M65" s="204">
        <f t="shared" si="39"/>
        <v>0</v>
      </c>
      <c r="N65" s="204">
        <f t="shared" si="39"/>
        <v>92</v>
      </c>
      <c r="O65" s="204">
        <f t="shared" si="39"/>
        <v>100</v>
      </c>
      <c r="P65" s="204">
        <f t="shared" si="39"/>
        <v>0</v>
      </c>
      <c r="Q65" s="204">
        <f t="shared" si="39"/>
        <v>0</v>
      </c>
    </row>
    <row r="66" spans="1:21" s="6" customFormat="1" ht="21" customHeight="1">
      <c r="A66" s="153" t="s">
        <v>314</v>
      </c>
      <c r="B66" s="242" t="s">
        <v>277</v>
      </c>
      <c r="C66" s="154" t="s">
        <v>287</v>
      </c>
      <c r="D66" s="102">
        <f t="shared" ref="D66" si="40">E66+F66</f>
        <v>201</v>
      </c>
      <c r="E66" s="102">
        <f>F66/2</f>
        <v>67</v>
      </c>
      <c r="F66" s="102">
        <f>J66+K66+L66+M66+N66+O66+P66+Q66</f>
        <v>134</v>
      </c>
      <c r="G66" s="136"/>
      <c r="H66" s="102">
        <v>40</v>
      </c>
      <c r="I66" s="139"/>
      <c r="J66" s="102"/>
      <c r="K66" s="102"/>
      <c r="L66" s="102"/>
      <c r="M66" s="102"/>
      <c r="N66" s="102">
        <v>92</v>
      </c>
      <c r="O66" s="102">
        <v>42</v>
      </c>
      <c r="P66" s="102"/>
      <c r="Q66" s="102"/>
      <c r="R66" s="168"/>
      <c r="S66" s="137"/>
      <c r="T66" s="137"/>
    </row>
    <row r="67" spans="1:21" s="6" customFormat="1">
      <c r="A67" s="153" t="s">
        <v>327</v>
      </c>
      <c r="B67" s="153" t="s">
        <v>116</v>
      </c>
      <c r="C67" s="154" t="s">
        <v>265</v>
      </c>
      <c r="D67" s="217">
        <f>E67+F67</f>
        <v>58</v>
      </c>
      <c r="E67" s="217"/>
      <c r="F67" s="102">
        <f t="shared" ref="F67" si="41">J67+K67+L67+M67+N67+O67+P67+Q67</f>
        <v>58</v>
      </c>
      <c r="G67" s="218"/>
      <c r="H67" s="217"/>
      <c r="I67" s="139"/>
      <c r="J67" s="102"/>
      <c r="K67" s="102"/>
      <c r="L67" s="102"/>
      <c r="M67" s="102"/>
      <c r="N67" s="102"/>
      <c r="O67" s="102">
        <v>58</v>
      </c>
      <c r="P67" s="102"/>
      <c r="Q67" s="102"/>
      <c r="R67" s="168"/>
      <c r="S67" s="137"/>
      <c r="T67" s="137"/>
    </row>
    <row r="68" spans="1:21" s="6" customFormat="1" hidden="1">
      <c r="A68" s="152"/>
      <c r="B68" s="153"/>
      <c r="C68" s="154"/>
      <c r="D68" s="217"/>
      <c r="E68" s="217"/>
      <c r="F68" s="102"/>
      <c r="G68" s="218"/>
      <c r="H68" s="217"/>
      <c r="I68" s="139"/>
      <c r="J68" s="102"/>
      <c r="K68" s="102"/>
      <c r="L68" s="102"/>
      <c r="M68" s="102"/>
      <c r="N68" s="102"/>
      <c r="O68" s="102"/>
      <c r="P68" s="102"/>
      <c r="Q68" s="102"/>
      <c r="R68" s="168"/>
      <c r="S68" s="137"/>
      <c r="T68" s="137"/>
    </row>
    <row r="69" spans="1:21" s="6" customFormat="1" ht="12.75" hidden="1" customHeight="1">
      <c r="A69" s="203"/>
      <c r="B69" s="205"/>
      <c r="C69" s="214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168"/>
      <c r="S69" s="137"/>
      <c r="T69" s="137"/>
    </row>
    <row r="70" spans="1:21" s="6" customFormat="1" ht="15" hidden="1" customHeight="1">
      <c r="A70" s="152"/>
      <c r="B70" s="156"/>
      <c r="C70" s="154"/>
      <c r="D70" s="102"/>
      <c r="E70" s="102"/>
      <c r="F70" s="102"/>
      <c r="G70" s="136"/>
      <c r="H70" s="102"/>
      <c r="I70" s="141"/>
      <c r="J70" s="132"/>
      <c r="K70" s="142"/>
      <c r="L70" s="132"/>
      <c r="M70" s="142"/>
      <c r="N70" s="132"/>
      <c r="O70" s="132"/>
      <c r="P70" s="132"/>
      <c r="Q70" s="102"/>
      <c r="R70" s="168"/>
      <c r="S70" s="137"/>
      <c r="T70" s="137"/>
    </row>
    <row r="71" spans="1:21" s="6" customFormat="1" ht="14.25" hidden="1" customHeight="1">
      <c r="A71" s="153"/>
      <c r="B71" s="153"/>
      <c r="C71" s="154"/>
      <c r="D71" s="102"/>
      <c r="E71" s="102"/>
      <c r="F71" s="102"/>
      <c r="G71" s="136"/>
      <c r="H71" s="102"/>
      <c r="I71" s="141"/>
      <c r="J71" s="132"/>
      <c r="K71" s="142"/>
      <c r="L71" s="132"/>
      <c r="M71" s="142"/>
      <c r="N71" s="132"/>
      <c r="O71" s="132"/>
      <c r="P71" s="132"/>
      <c r="Q71" s="102"/>
      <c r="R71" s="168"/>
      <c r="S71" s="137"/>
      <c r="T71" s="137"/>
    </row>
    <row r="72" spans="1:21" s="6" customFormat="1" ht="14.25" customHeight="1">
      <c r="A72" s="193"/>
      <c r="B72" s="194" t="s">
        <v>64</v>
      </c>
      <c r="C72" s="213" t="s">
        <v>331</v>
      </c>
      <c r="D72" s="195">
        <f>D9+D24+D29+D32</f>
        <v>7304</v>
      </c>
      <c r="E72" s="195">
        <f t="shared" ref="E72:Q72" si="42">E9+E24+E29+E32</f>
        <v>1976</v>
      </c>
      <c r="F72" s="195">
        <f t="shared" si="42"/>
        <v>5328</v>
      </c>
      <c r="G72" s="195" t="e">
        <f t="shared" si="42"/>
        <v>#REF!</v>
      </c>
      <c r="H72" s="195">
        <f t="shared" si="42"/>
        <v>1763</v>
      </c>
      <c r="I72" s="195">
        <f t="shared" si="42"/>
        <v>50</v>
      </c>
      <c r="J72" s="195">
        <f t="shared" si="42"/>
        <v>576</v>
      </c>
      <c r="K72" s="195">
        <f t="shared" si="42"/>
        <v>828</v>
      </c>
      <c r="L72" s="195">
        <f t="shared" si="42"/>
        <v>576</v>
      </c>
      <c r="M72" s="195">
        <f t="shared" si="42"/>
        <v>864</v>
      </c>
      <c r="N72" s="195">
        <f t="shared" si="42"/>
        <v>576</v>
      </c>
      <c r="O72" s="195">
        <f t="shared" si="42"/>
        <v>828</v>
      </c>
      <c r="P72" s="195">
        <f t="shared" si="42"/>
        <v>576</v>
      </c>
      <c r="Q72" s="195">
        <f t="shared" si="42"/>
        <v>504</v>
      </c>
      <c r="R72" s="137"/>
      <c r="S72" s="137"/>
      <c r="T72" s="137"/>
    </row>
    <row r="73" spans="1:21" s="6" customFormat="1" ht="13.5" customHeight="1">
      <c r="A73" s="193"/>
      <c r="B73" s="194" t="s">
        <v>268</v>
      </c>
      <c r="C73" s="196"/>
      <c r="D73" s="207"/>
      <c r="E73" s="207"/>
      <c r="F73" s="207"/>
      <c r="G73" s="207"/>
      <c r="H73" s="207"/>
      <c r="I73" s="207"/>
      <c r="J73" s="207">
        <f t="shared" ref="J73:Q73" si="43">J72/J7</f>
        <v>36</v>
      </c>
      <c r="K73" s="207">
        <f t="shared" si="43"/>
        <v>36</v>
      </c>
      <c r="L73" s="207">
        <f t="shared" si="43"/>
        <v>36</v>
      </c>
      <c r="M73" s="207">
        <f t="shared" si="43"/>
        <v>36</v>
      </c>
      <c r="N73" s="207">
        <f t="shared" si="43"/>
        <v>36</v>
      </c>
      <c r="O73" s="207">
        <f t="shared" si="43"/>
        <v>36</v>
      </c>
      <c r="P73" s="207">
        <f t="shared" si="43"/>
        <v>36</v>
      </c>
      <c r="Q73" s="207">
        <f t="shared" si="43"/>
        <v>36</v>
      </c>
      <c r="R73" s="137"/>
      <c r="S73" s="137"/>
      <c r="T73" s="137"/>
    </row>
    <row r="74" spans="1:21" s="6" customFormat="1" ht="21" customHeight="1">
      <c r="A74" s="151" t="s">
        <v>196</v>
      </c>
      <c r="B74" s="165" t="s">
        <v>278</v>
      </c>
      <c r="C74" s="160"/>
      <c r="D74" s="102"/>
      <c r="E74" s="143"/>
      <c r="F74" s="143"/>
      <c r="G74" s="136"/>
      <c r="H74" s="102"/>
      <c r="I74" s="139"/>
      <c r="J74" s="132"/>
      <c r="K74" s="132"/>
      <c r="L74" s="132"/>
      <c r="M74" s="132"/>
      <c r="N74" s="132"/>
      <c r="O74" s="132"/>
      <c r="P74" s="140"/>
      <c r="Q74" s="102" t="s">
        <v>267</v>
      </c>
      <c r="R74" s="137"/>
      <c r="S74" s="137"/>
      <c r="T74" s="137"/>
    </row>
    <row r="75" spans="1:21" s="6" customFormat="1" ht="12">
      <c r="A75" s="151" t="s">
        <v>197</v>
      </c>
      <c r="B75" s="165" t="s">
        <v>198</v>
      </c>
      <c r="C75" s="161"/>
      <c r="D75" s="102"/>
      <c r="E75" s="102"/>
      <c r="F75" s="102"/>
      <c r="G75" s="136"/>
      <c r="H75" s="102"/>
      <c r="I75" s="102"/>
      <c r="J75" s="132"/>
      <c r="K75" s="132"/>
      <c r="L75" s="132"/>
      <c r="M75" s="132"/>
      <c r="N75" s="132"/>
      <c r="O75" s="132"/>
      <c r="P75" s="140"/>
      <c r="Q75" s="102" t="s">
        <v>266</v>
      </c>
      <c r="R75" s="137"/>
      <c r="S75" s="137"/>
    </row>
    <row r="76" spans="1:21" s="6" customFormat="1" ht="15" customHeight="1">
      <c r="A76" s="456" t="s">
        <v>332</v>
      </c>
      <c r="B76" s="457"/>
      <c r="C76" s="457"/>
      <c r="D76" s="458"/>
      <c r="E76" s="162"/>
      <c r="F76" s="453" t="s">
        <v>64</v>
      </c>
      <c r="G76" s="446" t="s">
        <v>199</v>
      </c>
      <c r="H76" s="446"/>
      <c r="I76" s="447"/>
      <c r="J76" s="163">
        <v>576</v>
      </c>
      <c r="K76" s="163">
        <v>828</v>
      </c>
      <c r="L76" s="163">
        <v>576</v>
      </c>
      <c r="M76" s="164">
        <v>684</v>
      </c>
      <c r="N76" s="164">
        <v>504</v>
      </c>
      <c r="O76" s="164">
        <v>576</v>
      </c>
      <c r="P76" s="164">
        <v>324</v>
      </c>
      <c r="Q76" s="164">
        <v>396</v>
      </c>
      <c r="R76" s="171"/>
    </row>
    <row r="77" spans="1:21" s="6" customFormat="1" ht="12.6" customHeight="1">
      <c r="A77" s="441" t="s">
        <v>198</v>
      </c>
      <c r="B77" s="442"/>
      <c r="C77" s="442"/>
      <c r="D77" s="443"/>
      <c r="E77" s="172"/>
      <c r="F77" s="454"/>
      <c r="G77" s="446" t="s">
        <v>200</v>
      </c>
      <c r="H77" s="446"/>
      <c r="I77" s="447"/>
      <c r="J77" s="163">
        <v>0</v>
      </c>
      <c r="K77" s="163">
        <v>0</v>
      </c>
      <c r="L77" s="163">
        <v>0</v>
      </c>
      <c r="M77" s="163">
        <v>72</v>
      </c>
      <c r="N77" s="163">
        <v>72</v>
      </c>
      <c r="O77" s="163">
        <v>58</v>
      </c>
      <c r="P77" s="163">
        <v>72</v>
      </c>
      <c r="Q77" s="163">
        <v>36</v>
      </c>
      <c r="R77" s="137"/>
      <c r="T77" s="130"/>
      <c r="U77" s="130"/>
    </row>
    <row r="78" spans="1:21" ht="12.6" customHeight="1">
      <c r="A78" s="462" t="s">
        <v>270</v>
      </c>
      <c r="B78" s="463"/>
      <c r="C78" s="463"/>
      <c r="D78" s="464"/>
      <c r="E78" s="173"/>
      <c r="F78" s="454"/>
      <c r="G78" s="446" t="s">
        <v>280</v>
      </c>
      <c r="H78" s="446"/>
      <c r="I78" s="447"/>
      <c r="J78" s="163">
        <v>0</v>
      </c>
      <c r="K78" s="163">
        <v>0</v>
      </c>
      <c r="L78" s="163">
        <v>0</v>
      </c>
      <c r="M78" s="163">
        <v>108</v>
      </c>
      <c r="N78" s="163">
        <v>0</v>
      </c>
      <c r="O78" s="163">
        <v>194</v>
      </c>
      <c r="P78" s="163">
        <v>180</v>
      </c>
      <c r="Q78" s="165">
        <v>72</v>
      </c>
      <c r="R78" s="174"/>
      <c r="S78" s="6"/>
      <c r="T78" s="131"/>
      <c r="U78" s="131"/>
    </row>
    <row r="79" spans="1:21" ht="12.6" customHeight="1">
      <c r="A79" s="465"/>
      <c r="B79" s="466"/>
      <c r="C79" s="466"/>
      <c r="D79" s="467"/>
      <c r="E79" s="173"/>
      <c r="F79" s="454"/>
      <c r="G79" s="210"/>
      <c r="H79" s="451" t="s">
        <v>281</v>
      </c>
      <c r="I79" s="452"/>
      <c r="J79" s="163"/>
      <c r="K79" s="163"/>
      <c r="L79" s="163"/>
      <c r="M79" s="163"/>
      <c r="N79" s="163"/>
      <c r="O79" s="163"/>
      <c r="P79" s="163"/>
      <c r="Q79" s="165">
        <v>144</v>
      </c>
      <c r="R79" s="174"/>
      <c r="S79" s="6"/>
      <c r="T79" s="131"/>
      <c r="U79" s="131"/>
    </row>
    <row r="80" spans="1:21">
      <c r="A80" s="459" t="s">
        <v>282</v>
      </c>
      <c r="B80" s="460"/>
      <c r="C80" s="460"/>
      <c r="D80" s="461"/>
      <c r="E80" s="173"/>
      <c r="F80" s="454"/>
      <c r="G80" s="446" t="s">
        <v>201</v>
      </c>
      <c r="H80" s="446"/>
      <c r="I80" s="447"/>
      <c r="J80" s="163">
        <v>1</v>
      </c>
      <c r="K80" s="163">
        <v>4</v>
      </c>
      <c r="L80" s="163">
        <v>0</v>
      </c>
      <c r="M80" s="163">
        <v>5</v>
      </c>
      <c r="N80" s="163">
        <v>0</v>
      </c>
      <c r="O80" s="163">
        <v>4</v>
      </c>
      <c r="P80" s="163">
        <v>4</v>
      </c>
      <c r="Q80" s="163">
        <v>2</v>
      </c>
      <c r="R80" s="174"/>
      <c r="S80" s="6"/>
    </row>
    <row r="81" spans="1:19">
      <c r="A81" s="459" t="s">
        <v>283</v>
      </c>
      <c r="B81" s="460"/>
      <c r="C81" s="460"/>
      <c r="D81" s="461"/>
      <c r="E81" s="173"/>
      <c r="F81" s="454"/>
      <c r="G81" s="446" t="s">
        <v>203</v>
      </c>
      <c r="H81" s="446"/>
      <c r="I81" s="447"/>
      <c r="J81" s="163">
        <v>0</v>
      </c>
      <c r="K81" s="163">
        <v>9</v>
      </c>
      <c r="L81" s="163">
        <v>3</v>
      </c>
      <c r="M81" s="163">
        <v>5</v>
      </c>
      <c r="N81" s="163">
        <v>3</v>
      </c>
      <c r="O81" s="163">
        <v>4</v>
      </c>
      <c r="P81" s="163">
        <v>4</v>
      </c>
      <c r="Q81" s="163">
        <v>5</v>
      </c>
      <c r="R81" s="174"/>
      <c r="S81" s="6"/>
    </row>
    <row r="82" spans="1:19">
      <c r="A82" s="448" t="s">
        <v>284</v>
      </c>
      <c r="B82" s="449"/>
      <c r="C82" s="449"/>
      <c r="D82" s="450"/>
      <c r="E82" s="175"/>
      <c r="F82" s="455"/>
      <c r="G82" s="446" t="s">
        <v>202</v>
      </c>
      <c r="H82" s="446"/>
      <c r="I82" s="447"/>
      <c r="J82" s="163">
        <v>2</v>
      </c>
      <c r="K82" s="163">
        <v>0</v>
      </c>
      <c r="L82" s="163">
        <v>1</v>
      </c>
      <c r="M82" s="163">
        <v>1</v>
      </c>
      <c r="N82" s="163">
        <v>1</v>
      </c>
      <c r="O82" s="163">
        <v>1</v>
      </c>
      <c r="P82" s="163">
        <v>1</v>
      </c>
      <c r="Q82" s="163"/>
      <c r="R82" s="174"/>
      <c r="S82" s="6"/>
    </row>
    <row r="83" spans="1:19">
      <c r="A83" s="174"/>
      <c r="B83" s="174"/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</row>
    <row r="84" spans="1:19">
      <c r="A84" s="174"/>
      <c r="B84" s="174"/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</row>
    <row r="85" spans="1:19">
      <c r="A85" s="174"/>
      <c r="B85" s="176" t="s">
        <v>291</v>
      </c>
      <c r="C85" s="219">
        <v>0.55800000000000005</v>
      </c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</row>
    <row r="86" spans="1:19">
      <c r="A86" s="174"/>
      <c r="B86" s="176"/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</row>
    <row r="87" spans="1:19">
      <c r="A87" s="174"/>
      <c r="B87" s="176"/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</row>
    <row r="88" spans="1:19">
      <c r="A88" s="174"/>
      <c r="B88" s="174"/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</row>
  </sheetData>
  <mergeCells count="33">
    <mergeCell ref="A77:D77"/>
    <mergeCell ref="J4:K4"/>
    <mergeCell ref="G76:I76"/>
    <mergeCell ref="A82:D82"/>
    <mergeCell ref="G80:I80"/>
    <mergeCell ref="G81:I81"/>
    <mergeCell ref="G82:I82"/>
    <mergeCell ref="H79:I79"/>
    <mergeCell ref="F76:F82"/>
    <mergeCell ref="A76:D76"/>
    <mergeCell ref="A81:D81"/>
    <mergeCell ref="A78:D78"/>
    <mergeCell ref="A80:D80"/>
    <mergeCell ref="A79:D79"/>
    <mergeCell ref="G78:I78"/>
    <mergeCell ref="G77:I77"/>
    <mergeCell ref="A1:Q1"/>
    <mergeCell ref="H5:H7"/>
    <mergeCell ref="A2:A7"/>
    <mergeCell ref="B2:B7"/>
    <mergeCell ref="C2:C7"/>
    <mergeCell ref="N4:O4"/>
    <mergeCell ref="P4:Q4"/>
    <mergeCell ref="G5:G7"/>
    <mergeCell ref="I5:I7"/>
    <mergeCell ref="G4:I4"/>
    <mergeCell ref="D2:I2"/>
    <mergeCell ref="J2:Q3"/>
    <mergeCell ref="D3:D7"/>
    <mergeCell ref="F3:I3"/>
    <mergeCell ref="L4:M4"/>
    <mergeCell ref="F4:F7"/>
    <mergeCell ref="E3:E7"/>
  </mergeCells>
  <phoneticPr fontId="2" type="noConversion"/>
  <pageMargins left="0.78740157480314965" right="0.31496062992125984" top="0.51181102362204722" bottom="0.35433070866141736" header="0.31496062992125984" footer="0.31496062992125984"/>
  <pageSetup paperSize="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КУГ 1 курс 2011-12г</vt:lpstr>
      <vt:lpstr>График</vt:lpstr>
      <vt:lpstr>2 План УП </vt:lpstr>
      <vt:lpstr>Титул</vt:lpstr>
      <vt:lpstr>'КУГ 1 курс 2011-12г'!_ftn1</vt:lpstr>
      <vt:lpstr>'КУГ 1 курс 2011-12г'!_ftnref1</vt:lpstr>
      <vt:lpstr>'2 План УП '!Заголовки_для_печати</vt:lpstr>
      <vt:lpstr>'2 План УП '!Область_печати</vt:lpstr>
      <vt:lpstr>График!Область_печати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Пермикина Оксана</cp:lastModifiedBy>
  <cp:lastPrinted>2014-08-14T05:05:10Z</cp:lastPrinted>
  <dcterms:created xsi:type="dcterms:W3CDTF">2000-06-29T10:31:41Z</dcterms:created>
  <dcterms:modified xsi:type="dcterms:W3CDTF">2018-03-16T02:57:26Z</dcterms:modified>
</cp:coreProperties>
</file>